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490" windowHeight="6855"/>
  </bookViews>
  <sheets>
    <sheet name="QĐ" sheetId="6" r:id="rId1"/>
    <sheet name="Sheet2" sheetId="2" r:id="rId2"/>
    <sheet name="Sheet3" sheetId="3" r:id="rId3"/>
  </sheets>
  <definedNames>
    <definedName name="_xlnm.Print_Titles" localSheetId="0">QĐ!$4:$6</definedName>
  </definedNames>
  <calcPr calcId="124519"/>
</workbook>
</file>

<file path=xl/calcChain.xml><?xml version="1.0" encoding="utf-8"?>
<calcChain xmlns="http://schemas.openxmlformats.org/spreadsheetml/2006/main">
  <c r="H16" i="6"/>
  <c r="F16"/>
  <c r="D16"/>
  <c r="L15"/>
  <c r="M15" s="1"/>
  <c r="O15" s="1"/>
  <c r="J15"/>
  <c r="I15"/>
  <c r="G15"/>
  <c r="N15" s="1"/>
  <c r="E15"/>
  <c r="M14"/>
  <c r="L14"/>
  <c r="J14"/>
  <c r="K14" s="1"/>
  <c r="I14"/>
  <c r="G14"/>
  <c r="E14"/>
  <c r="L12"/>
  <c r="M12" s="1"/>
  <c r="J12"/>
  <c r="I12"/>
  <c r="G12"/>
  <c r="E12"/>
  <c r="L11"/>
  <c r="M11" s="1"/>
  <c r="J11"/>
  <c r="K11" s="1"/>
  <c r="I11"/>
  <c r="G11"/>
  <c r="L10"/>
  <c r="M10" s="1"/>
  <c r="O10" s="1"/>
  <c r="J10"/>
  <c r="P10" s="1"/>
  <c r="Q10" s="1"/>
  <c r="I10"/>
  <c r="G10"/>
  <c r="N10" s="1"/>
  <c r="L8"/>
  <c r="L16" s="1"/>
  <c r="J8"/>
  <c r="J16" s="1"/>
  <c r="I8"/>
  <c r="I16" s="1"/>
  <c r="G8"/>
  <c r="G16" s="1"/>
  <c r="E8"/>
  <c r="E16" s="1"/>
  <c r="P15" l="1"/>
  <c r="Q15" s="1"/>
  <c r="K8"/>
  <c r="M8"/>
  <c r="O8" s="1"/>
  <c r="O16" s="1"/>
  <c r="K10"/>
  <c r="P12"/>
  <c r="Q12" s="1"/>
  <c r="N8"/>
  <c r="N16" s="1"/>
  <c r="P8"/>
  <c r="P11"/>
  <c r="Q11" s="1"/>
  <c r="K12"/>
  <c r="P14"/>
  <c r="Q14" s="1"/>
  <c r="K15"/>
  <c r="M16"/>
  <c r="K16" l="1"/>
  <c r="P16"/>
  <c r="Q8"/>
  <c r="Q16" s="1"/>
</calcChain>
</file>

<file path=xl/sharedStrings.xml><?xml version="1.0" encoding="utf-8"?>
<sst xmlns="http://schemas.openxmlformats.org/spreadsheetml/2006/main" count="61" uniqueCount="59">
  <si>
    <t xml:space="preserve">   Đơn vị tính: Triệu Đồng</t>
  </si>
  <si>
    <t>STT</t>
  </si>
  <si>
    <t>Khu vực
 (Loại lô)</t>
  </si>
  <si>
    <t>Số 
lô</t>
  </si>
  <si>
    <t>Mức giá sàn BQL Chợ đề xuất</t>
  </si>
  <si>
    <t>Mức giá theo QĐ 04/2018 ngày 25/01/2018</t>
  </si>
  <si>
    <t>Giá tính theo trượt giá CPI 3,54%/năm</t>
  </si>
  <si>
    <t>Giá thu từng năm 1 tính theo lãi suất tiền gửi 7%/năm (rút theo năm)</t>
  </si>
  <si>
    <t>HĐTĐ
đề xuất phê duyệt</t>
  </si>
  <si>
    <t>Ghi chú</t>
  </si>
  <si>
    <t>Mức giá sàn BQL Chợ</t>
  </si>
  <si>
    <t>Thành tiền</t>
  </si>
  <si>
    <t xml:space="preserve">Thành tiền </t>
  </si>
  <si>
    <t>Mức Giá  HĐTĐ thống nhất</t>
  </si>
  <si>
    <t>A</t>
  </si>
  <si>
    <t>B</t>
  </si>
  <si>
    <t xml:space="preserve">C </t>
  </si>
  <si>
    <t>4=1*3</t>
  </si>
  <si>
    <t>6=1*5</t>
  </si>
  <si>
    <t>8=1*7</t>
  </si>
  <si>
    <t>10=1*9</t>
  </si>
  <si>
    <t>11=(4)*1,0354^10</t>
  </si>
  <si>
    <t>12=(10)*(1+0,07*10)/10</t>
  </si>
  <si>
    <t>12=11*1</t>
  </si>
  <si>
    <t>Loại 1</t>
  </si>
  <si>
    <t>Loại 3</t>
  </si>
  <si>
    <t>TỔNG CỘNG</t>
  </si>
  <si>
    <t>Mức giá BQ tại các quầy cho thuê thực tế quanh KV Chợ HX</t>
  </si>
  <si>
    <t>Loại 2 a</t>
  </si>
  <si>
    <t>Loại 2b</t>
  </si>
  <si>
    <t>Loại 2c</t>
  </si>
  <si>
    <t>Lô Số, Ký hiệu lô</t>
  </si>
  <si>
    <t>Mức giá khảo sát thực tế quanh khu vực chợ</t>
  </si>
  <si>
    <t xml:space="preserve">Mức Giá  </t>
  </si>
  <si>
    <t>- Lô số 1,2,3,4: Hàng Tạp hóa - la gim
- Lô số 5,6,7,8: Hàng Gạo</t>
  </si>
  <si>
    <t>- Lô số 12;22;21: Hàng Tạp hóa - la gim
- Lô số 16;20: Hàng ăn
- Lô số 23;24: Hàng hoa quả</t>
  </si>
  <si>
    <t>- Lô số: 9;10;11: Hàng Tạp hóa - la gim
- Lô số:13;17: Hàng Áo quần
- Lô số: 14;15;18;19: Hàng ăn
- Lô số: 33;34;35;36: Hàng TPTS.</t>
  </si>
  <si>
    <t>- Lô số: 31;32: Hàng TPTS</t>
  </si>
  <si>
    <t>Loại 3a</t>
  </si>
  <si>
    <t>Loại 3b</t>
  </si>
  <si>
    <t>Mức giá năm 2013</t>
  </si>
  <si>
    <t>Lô loại 1</t>
  </si>
  <si>
    <t>Là lô có 01 mặt tiền là mặt trước của chợ hướng ra phía cổng chính, là mặt tiền thuận lợi nhất, là vị trí có lượng người ra vào sầm uất thuận lợi cho việc kinh doanh buôn bán. Là lô có 02 đến 03 mặt tiền của trục đường phụ, có thông thoáng với đường rộng rãi thuận tiện cho việc lưu thông chở hàng hóa.</t>
  </si>
  <si>
    <t>Là lô có 1 mặt tiền của trục đường chính và có mặt tiền là trục đường phụ lưu thông với các khu vực khác như chợ trời, hàng cá nông sản; có lượng người qua lại nhiều.</t>
  </si>
  <si>
    <t>Lô loại 2</t>
  </si>
  <si>
    <t>2.1</t>
  </si>
  <si>
    <t>2.2</t>
  </si>
  <si>
    <t xml:space="preserve"> - Lô số 37;38;39; 40;41;42: Hàng TPTS</t>
  </si>
  <si>
    <t>2.3</t>
  </si>
  <si>
    <t>- Lô số 25;26;27;28: Hàng trứng, bột, cá khô
 - Lô số: 29;30: Hàng TP làm sẵn</t>
  </si>
  <si>
    <r>
      <t>Diện tích (m</t>
    </r>
    <r>
      <rPr>
        <b/>
        <vertAlign val="superscript"/>
        <sz val="11"/>
        <color indexed="8"/>
        <rFont val="Times New Roman"/>
        <family val="1"/>
        <charset val="163"/>
      </rPr>
      <t>2</t>
    </r>
    <r>
      <rPr>
        <b/>
        <sz val="11"/>
        <color indexed="8"/>
        <rFont val="Times New Roman"/>
        <family val="1"/>
        <charset val="163"/>
      </rPr>
      <t>)</t>
    </r>
  </si>
  <si>
    <t>Thành tiền 2013</t>
  </si>
  <si>
    <t>11=(8+10)/2*115%</t>
  </si>
  <si>
    <t>3.1</t>
  </si>
  <si>
    <t>Là loại có 1 mặt tiền, hoặc 2 mặt tiền của trục đường phụ có vị trí kém thuận lợi hơn, tại các vị trí có góc khuất tầm nhìn hay ít người qua lại.</t>
  </si>
  <si>
    <t>3.2</t>
  </si>
  <si>
    <t>Bảng tính chi tiết mức giá sàn giai đoạn 10 năm (2023 - 2033)</t>
  </si>
  <si>
    <t>Thành tiền Hội đồng đề nghị</t>
  </si>
  <si>
    <t>(Kèm theo Quyết định số          /QĐ-UBND ngày      /8/2023 của UBND huyện Vĩnh Linh)</t>
  </si>
</sst>
</file>

<file path=xl/styles.xml><?xml version="1.0" encoding="utf-8"?>
<styleSheet xmlns="http://schemas.openxmlformats.org/spreadsheetml/2006/main">
  <numFmts count="8">
    <numFmt numFmtId="43" formatCode="_-* #,##0.00\ _₫_-;\-* #,##0.00\ _₫_-;_-* &quot;-&quot;??\ _₫_-;_-@_-"/>
    <numFmt numFmtId="164" formatCode="_-* #,##0.0\ _₫_-;\-* #,##0.0\ _₫_-;_-* &quot;-&quot;??\ _₫_-;_-@_-"/>
    <numFmt numFmtId="165" formatCode="_-* #,##0\ _₫_-;\-* #,##0\ _₫_-;_-* &quot;-&quot;??\ _₫_-;_-@_-"/>
    <numFmt numFmtId="166" formatCode="_(* #,##0.0_);_(* \(#,##0.0\);_(* &quot;-&quot;?_);_(@_)"/>
    <numFmt numFmtId="167" formatCode="_-* #,##0.000\ _₫_-;\-* #,##0.000\ _₫_-;_-* &quot;-&quot;???\ _₫_-;_-@_-"/>
    <numFmt numFmtId="168" formatCode="#,##0.000_);[Red]\(#,##0.000\)"/>
    <numFmt numFmtId="169" formatCode="0.0"/>
    <numFmt numFmtId="170" formatCode="#,##0.0000\ _₫;[Red]\-#,##0.0000\ _₫"/>
  </numFmts>
  <fonts count="15">
    <font>
      <sz val="11"/>
      <color theme="1"/>
      <name val="Arial"/>
      <family val="2"/>
      <charset val="163"/>
      <scheme val="minor"/>
    </font>
    <font>
      <sz val="11"/>
      <color theme="1"/>
      <name val="Arial"/>
      <family val="2"/>
      <charset val="163"/>
      <scheme val="minor"/>
    </font>
    <font>
      <b/>
      <sz val="16"/>
      <name val="Times New Roman"/>
      <family val="1"/>
      <charset val="163"/>
    </font>
    <font>
      <sz val="14"/>
      <name val="Times New Roman"/>
      <family val="1"/>
    </font>
    <font>
      <i/>
      <sz val="14"/>
      <color indexed="8"/>
      <name val="Times New Roman"/>
      <family val="1"/>
      <charset val="163"/>
    </font>
    <font>
      <b/>
      <sz val="11"/>
      <color indexed="8"/>
      <name val="Times New Roman"/>
      <family val="1"/>
      <charset val="163"/>
    </font>
    <font>
      <i/>
      <sz val="14"/>
      <name val="Times New Roman"/>
      <family val="1"/>
    </font>
    <font>
      <sz val="11"/>
      <color indexed="8"/>
      <name val="Times New Roman"/>
      <family val="1"/>
      <charset val="163"/>
    </font>
    <font>
      <i/>
      <sz val="11"/>
      <color indexed="8"/>
      <name val="Times New Roman"/>
      <family val="1"/>
      <charset val="163"/>
    </font>
    <font>
      <i/>
      <sz val="11"/>
      <name val="Times New Roman"/>
      <family val="1"/>
      <charset val="163"/>
    </font>
    <font>
      <sz val="11"/>
      <name val="Times New Roman"/>
      <family val="1"/>
      <charset val="163"/>
    </font>
    <font>
      <sz val="14"/>
      <color theme="1"/>
      <name val="Times New Roman"/>
      <family val="1"/>
      <charset val="163"/>
    </font>
    <font>
      <sz val="10"/>
      <color theme="1"/>
      <name val="Times New Roman"/>
      <family val="2"/>
      <charset val="163"/>
    </font>
    <font>
      <b/>
      <vertAlign val="superscript"/>
      <sz val="11"/>
      <color indexed="8"/>
      <name val="Times New Roman"/>
      <family val="1"/>
      <charset val="163"/>
    </font>
    <font>
      <sz val="12"/>
      <name val="Times New Roman"/>
      <family val="1"/>
      <charset val="163"/>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0" fontId="3" fillId="0" borderId="0" xfId="0" applyFont="1" applyAlignment="1">
      <alignment vertical="center"/>
    </xf>
    <xf numFmtId="0" fontId="0" fillId="0" borderId="0" xfId="0" applyAlignment="1">
      <alignment vertical="center"/>
    </xf>
    <xf numFmtId="166" fontId="0" fillId="0" borderId="0" xfId="0" applyNumberFormat="1"/>
    <xf numFmtId="38" fontId="0" fillId="0" borderId="0" xfId="1" applyNumberFormat="1" applyFont="1" applyAlignment="1">
      <alignment vertical="center"/>
    </xf>
    <xf numFmtId="0" fontId="6" fillId="0" borderId="0" xfId="0" applyFont="1" applyAlignment="1">
      <alignment vertical="center"/>
    </xf>
    <xf numFmtId="38" fontId="0" fillId="0" borderId="0" xfId="1" applyNumberFormat="1" applyFont="1"/>
    <xf numFmtId="0" fontId="7" fillId="0" borderId="1" xfId="0" applyFont="1" applyBorder="1" applyAlignment="1">
      <alignment horizontal="left" vertical="center" wrapText="1"/>
    </xf>
    <xf numFmtId="167" fontId="0" fillId="0" borderId="0" xfId="0" applyNumberFormat="1"/>
    <xf numFmtId="43" fontId="0" fillId="0" borderId="0" xfId="1" applyFont="1"/>
    <xf numFmtId="0" fontId="0" fillId="0" borderId="0" xfId="0" applyAlignment="1">
      <alignment horizontal="left"/>
    </xf>
    <xf numFmtId="164" fontId="5" fillId="0" borderId="1" xfId="1" applyNumberFormat="1" applyFont="1" applyBorder="1" applyAlignment="1">
      <alignment horizontal="center" vertical="center" wrapText="1"/>
    </xf>
    <xf numFmtId="164" fontId="7" fillId="0" borderId="1" xfId="0" applyNumberFormat="1" applyFont="1" applyBorder="1" applyAlignment="1">
      <alignment horizontal="right" vertical="center" wrapText="1"/>
    </xf>
    <xf numFmtId="0" fontId="7" fillId="0" borderId="1" xfId="0" applyFont="1" applyBorder="1" applyAlignment="1">
      <alignment horizontal="center" vertical="center" wrapText="1"/>
    </xf>
    <xf numFmtId="165"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168" fontId="6" fillId="0" borderId="0" xfId="1" applyNumberFormat="1" applyFont="1" applyAlignment="1">
      <alignment vertical="center"/>
    </xf>
    <xf numFmtId="0" fontId="0" fillId="0" borderId="0" xfId="0" applyBorder="1"/>
    <xf numFmtId="165" fontId="5" fillId="0" borderId="1" xfId="1" applyNumberFormat="1" applyFont="1" applyBorder="1" applyAlignment="1">
      <alignment horizontal="center" vertical="center" wrapText="1"/>
    </xf>
    <xf numFmtId="165" fontId="7" fillId="0" borderId="1" xfId="0" applyNumberFormat="1" applyFont="1" applyBorder="1" applyAlignment="1">
      <alignment horizontal="right" vertical="center" wrapText="1"/>
    </xf>
    <xf numFmtId="0" fontId="0" fillId="0" borderId="0" xfId="0" applyBorder="1" applyAlignment="1">
      <alignment horizontal="left"/>
    </xf>
    <xf numFmtId="49" fontId="12" fillId="0" borderId="1" xfId="0" applyNumberFormat="1" applyFont="1" applyBorder="1" applyAlignment="1">
      <alignment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169" fontId="8" fillId="0" borderId="1" xfId="0" applyNumberFormat="1" applyFont="1" applyBorder="1" applyAlignment="1">
      <alignment horizontal="center" vertical="center" wrapText="1"/>
    </xf>
    <xf numFmtId="165" fontId="8" fillId="0" borderId="1" xfId="0" applyNumberFormat="1" applyFont="1" applyBorder="1" applyAlignment="1">
      <alignment horizontal="right" vertical="center" wrapText="1"/>
    </xf>
    <xf numFmtId="164" fontId="8" fillId="0" borderId="1" xfId="0" applyNumberFormat="1" applyFont="1" applyBorder="1" applyAlignment="1">
      <alignment horizontal="right" vertical="center" wrapText="1"/>
    </xf>
    <xf numFmtId="164" fontId="8" fillId="0" borderId="1" xfId="1" applyNumberFormat="1" applyFont="1" applyBorder="1" applyAlignment="1">
      <alignment horizontal="right" vertical="center" wrapText="1"/>
    </xf>
    <xf numFmtId="43" fontId="8" fillId="0" borderId="1" xfId="0" applyNumberFormat="1" applyFont="1" applyBorder="1" applyAlignment="1">
      <alignment horizontal="right" vertical="center" wrapText="1"/>
    </xf>
    <xf numFmtId="164" fontId="9" fillId="0" borderId="1" xfId="1" applyNumberFormat="1" applyFont="1" applyBorder="1" applyAlignment="1">
      <alignment horizontal="right" vertical="center" wrapText="1"/>
    </xf>
    <xf numFmtId="0" fontId="8"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164" fontId="7" fillId="0" borderId="1" xfId="1" applyNumberFormat="1" applyFont="1" applyBorder="1" applyAlignment="1">
      <alignment horizontal="right" vertical="center" wrapText="1"/>
    </xf>
    <xf numFmtId="4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164" fontId="10" fillId="0" borderId="1" xfId="1" applyNumberFormat="1" applyFont="1" applyBorder="1" applyAlignment="1">
      <alignment horizontal="right" vertical="center" wrapText="1"/>
    </xf>
    <xf numFmtId="40" fontId="0" fillId="0" borderId="0" xfId="1" applyNumberFormat="1" applyFont="1" applyAlignment="1">
      <alignment vertical="center"/>
    </xf>
    <xf numFmtId="170" fontId="0" fillId="0" borderId="0" xfId="1" applyNumberFormat="1" applyFont="1" applyAlignment="1">
      <alignment vertical="center"/>
    </xf>
    <xf numFmtId="0" fontId="0" fillId="0" borderId="0" xfId="0" applyBorder="1" applyAlignment="1">
      <alignment wrapText="1"/>
    </xf>
    <xf numFmtId="0" fontId="0" fillId="0" borderId="0" xfId="0" applyBorder="1" applyAlignment="1"/>
    <xf numFmtId="164" fontId="0" fillId="0" borderId="0" xfId="1" applyNumberFormat="1" applyFont="1" applyBorder="1"/>
    <xf numFmtId="164" fontId="4" fillId="0" borderId="0" xfId="1" applyNumberFormat="1" applyFont="1" applyBorder="1" applyAlignment="1"/>
    <xf numFmtId="164" fontId="4" fillId="0" borderId="0" xfId="1" applyNumberFormat="1" applyFont="1" applyBorder="1" applyAlignment="1">
      <alignment horizontal="right"/>
    </xf>
    <xf numFmtId="0" fontId="11" fillId="0" borderId="1" xfId="0" applyFont="1" applyBorder="1" applyAlignment="1">
      <alignment horizontal="left" wrapText="1"/>
    </xf>
    <xf numFmtId="0" fontId="5" fillId="0" borderId="1" xfId="0" applyFont="1" applyBorder="1" applyAlignment="1">
      <alignment horizontal="center" vertical="center" wrapText="1"/>
    </xf>
    <xf numFmtId="0" fontId="14" fillId="0" borderId="0" xfId="0" applyFont="1" applyBorder="1" applyAlignment="1">
      <alignment horizontal="center"/>
    </xf>
    <xf numFmtId="164" fontId="5" fillId="0" borderId="1" xfId="1" applyNumberFormat="1" applyFont="1" applyBorder="1" applyAlignment="1">
      <alignment horizontal="center" vertical="center" wrapText="1"/>
    </xf>
    <xf numFmtId="0" fontId="2" fillId="0" borderId="0"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16"/>
  <sheetViews>
    <sheetView tabSelected="1" zoomScale="145" zoomScaleNormal="145" workbookViewId="0">
      <selection activeCell="A2" sqref="A2:R2"/>
    </sheetView>
  </sheetViews>
  <sheetFormatPr defaultRowHeight="14.25"/>
  <cols>
    <col min="1" max="1" width="2.875" style="17" customWidth="1"/>
    <col min="2" max="2" width="7.75" style="17" customWidth="1"/>
    <col min="3" max="3" width="16.5" style="17" customWidth="1"/>
    <col min="4" max="4" width="4.75" style="17" customWidth="1"/>
    <col min="5" max="5" width="8.125" style="17" customWidth="1"/>
    <col min="6" max="6" width="5.375" style="17" customWidth="1"/>
    <col min="7" max="8" width="7.25" style="17" customWidth="1"/>
    <col min="9" max="9" width="8.625" style="41" customWidth="1"/>
    <col min="10" max="10" width="8.375" style="41" customWidth="1"/>
    <col min="11" max="11" width="9.25" style="41" customWidth="1"/>
    <col min="12" max="12" width="8.5" style="41" customWidth="1"/>
    <col min="13" max="13" width="9.75" style="41" customWidth="1"/>
    <col min="14" max="15" width="0" style="41" hidden="1" customWidth="1"/>
    <col min="16" max="16" width="8.75" style="41" customWidth="1"/>
    <col min="17" max="17" width="9" style="41" customWidth="1"/>
    <col min="18" max="18" width="7.75" style="20" customWidth="1"/>
    <col min="19" max="19" width="16.125" bestFit="1" customWidth="1"/>
    <col min="20" max="20" width="13" bestFit="1" customWidth="1"/>
    <col min="21" max="21" width="12.125" bestFit="1" customWidth="1"/>
    <col min="22" max="22" width="12.25" bestFit="1" customWidth="1"/>
    <col min="257" max="257" width="5" customWidth="1"/>
    <col min="258" max="258" width="12.75" customWidth="1"/>
    <col min="259" max="259" width="24.625" customWidth="1"/>
    <col min="260" max="260" width="7.375" customWidth="1"/>
    <col min="261" max="261" width="10.375" customWidth="1"/>
    <col min="262" max="262" width="10.875" customWidth="1"/>
    <col min="263" max="263" width="13.625" customWidth="1"/>
    <col min="264" max="264" width="10.875" customWidth="1"/>
    <col min="265" max="265" width="13.25" customWidth="1"/>
    <col min="266" max="266" width="12" customWidth="1"/>
    <col min="267" max="267" width="13.25" customWidth="1"/>
    <col min="268" max="268" width="11" customWidth="1"/>
    <col min="269" max="269" width="15" customWidth="1"/>
    <col min="270" max="271" width="0" hidden="1" customWidth="1"/>
    <col min="272" max="272" width="13.125" customWidth="1"/>
    <col min="273" max="273" width="14.75" customWidth="1"/>
    <col min="274" max="274" width="21" customWidth="1"/>
    <col min="275" max="275" width="14.375" bestFit="1" customWidth="1"/>
    <col min="276" max="276" width="13" bestFit="1" customWidth="1"/>
    <col min="277" max="277" width="12.125" bestFit="1" customWidth="1"/>
    <col min="278" max="278" width="12.25" bestFit="1" customWidth="1"/>
    <col min="513" max="513" width="5" customWidth="1"/>
    <col min="514" max="514" width="12.75" customWidth="1"/>
    <col min="515" max="515" width="24.625" customWidth="1"/>
    <col min="516" max="516" width="7.375" customWidth="1"/>
    <col min="517" max="517" width="10.375" customWidth="1"/>
    <col min="518" max="518" width="10.875" customWidth="1"/>
    <col min="519" max="519" width="13.625" customWidth="1"/>
    <col min="520" max="520" width="10.875" customWidth="1"/>
    <col min="521" max="521" width="13.25" customWidth="1"/>
    <col min="522" max="522" width="12" customWidth="1"/>
    <col min="523" max="523" width="13.25" customWidth="1"/>
    <col min="524" max="524" width="11" customWidth="1"/>
    <col min="525" max="525" width="15" customWidth="1"/>
    <col min="526" max="527" width="0" hidden="1" customWidth="1"/>
    <col min="528" max="528" width="13.125" customWidth="1"/>
    <col min="529" max="529" width="14.75" customWidth="1"/>
    <col min="530" max="530" width="21" customWidth="1"/>
    <col min="531" max="531" width="14.375" bestFit="1" customWidth="1"/>
    <col min="532" max="532" width="13" bestFit="1" customWidth="1"/>
    <col min="533" max="533" width="12.125" bestFit="1" customWidth="1"/>
    <col min="534" max="534" width="12.25" bestFit="1" customWidth="1"/>
    <col min="769" max="769" width="5" customWidth="1"/>
    <col min="770" max="770" width="12.75" customWidth="1"/>
    <col min="771" max="771" width="24.625" customWidth="1"/>
    <col min="772" max="772" width="7.375" customWidth="1"/>
    <col min="773" max="773" width="10.375" customWidth="1"/>
    <col min="774" max="774" width="10.875" customWidth="1"/>
    <col min="775" max="775" width="13.625" customWidth="1"/>
    <col min="776" max="776" width="10.875" customWidth="1"/>
    <col min="777" max="777" width="13.25" customWidth="1"/>
    <col min="778" max="778" width="12" customWidth="1"/>
    <col min="779" max="779" width="13.25" customWidth="1"/>
    <col min="780" max="780" width="11" customWidth="1"/>
    <col min="781" max="781" width="15" customWidth="1"/>
    <col min="782" max="783" width="0" hidden="1" customWidth="1"/>
    <col min="784" max="784" width="13.125" customWidth="1"/>
    <col min="785" max="785" width="14.75" customWidth="1"/>
    <col min="786" max="786" width="21" customWidth="1"/>
    <col min="787" max="787" width="14.375" bestFit="1" customWidth="1"/>
    <col min="788" max="788" width="13" bestFit="1" customWidth="1"/>
    <col min="789" max="789" width="12.125" bestFit="1" customWidth="1"/>
    <col min="790" max="790" width="12.25" bestFit="1" customWidth="1"/>
    <col min="1025" max="1025" width="5" customWidth="1"/>
    <col min="1026" max="1026" width="12.75" customWidth="1"/>
    <col min="1027" max="1027" width="24.625" customWidth="1"/>
    <col min="1028" max="1028" width="7.375" customWidth="1"/>
    <col min="1029" max="1029" width="10.375" customWidth="1"/>
    <col min="1030" max="1030" width="10.875" customWidth="1"/>
    <col min="1031" max="1031" width="13.625" customWidth="1"/>
    <col min="1032" max="1032" width="10.875" customWidth="1"/>
    <col min="1033" max="1033" width="13.25" customWidth="1"/>
    <col min="1034" max="1034" width="12" customWidth="1"/>
    <col min="1035" max="1035" width="13.25" customWidth="1"/>
    <col min="1036" max="1036" width="11" customWidth="1"/>
    <col min="1037" max="1037" width="15" customWidth="1"/>
    <col min="1038" max="1039" width="0" hidden="1" customWidth="1"/>
    <col min="1040" max="1040" width="13.125" customWidth="1"/>
    <col min="1041" max="1041" width="14.75" customWidth="1"/>
    <col min="1042" max="1042" width="21" customWidth="1"/>
    <col min="1043" max="1043" width="14.375" bestFit="1" customWidth="1"/>
    <col min="1044" max="1044" width="13" bestFit="1" customWidth="1"/>
    <col min="1045" max="1045" width="12.125" bestFit="1" customWidth="1"/>
    <col min="1046" max="1046" width="12.25" bestFit="1" customWidth="1"/>
    <col min="1281" max="1281" width="5" customWidth="1"/>
    <col min="1282" max="1282" width="12.75" customWidth="1"/>
    <col min="1283" max="1283" width="24.625" customWidth="1"/>
    <col min="1284" max="1284" width="7.375" customWidth="1"/>
    <col min="1285" max="1285" width="10.375" customWidth="1"/>
    <col min="1286" max="1286" width="10.875" customWidth="1"/>
    <col min="1287" max="1287" width="13.625" customWidth="1"/>
    <col min="1288" max="1288" width="10.875" customWidth="1"/>
    <col min="1289" max="1289" width="13.25" customWidth="1"/>
    <col min="1290" max="1290" width="12" customWidth="1"/>
    <col min="1291" max="1291" width="13.25" customWidth="1"/>
    <col min="1292" max="1292" width="11" customWidth="1"/>
    <col min="1293" max="1293" width="15" customWidth="1"/>
    <col min="1294" max="1295" width="0" hidden="1" customWidth="1"/>
    <col min="1296" max="1296" width="13.125" customWidth="1"/>
    <col min="1297" max="1297" width="14.75" customWidth="1"/>
    <col min="1298" max="1298" width="21" customWidth="1"/>
    <col min="1299" max="1299" width="14.375" bestFit="1" customWidth="1"/>
    <col min="1300" max="1300" width="13" bestFit="1" customWidth="1"/>
    <col min="1301" max="1301" width="12.125" bestFit="1" customWidth="1"/>
    <col min="1302" max="1302" width="12.25" bestFit="1" customWidth="1"/>
    <col min="1537" max="1537" width="5" customWidth="1"/>
    <col min="1538" max="1538" width="12.75" customWidth="1"/>
    <col min="1539" max="1539" width="24.625" customWidth="1"/>
    <col min="1540" max="1540" width="7.375" customWidth="1"/>
    <col min="1541" max="1541" width="10.375" customWidth="1"/>
    <col min="1542" max="1542" width="10.875" customWidth="1"/>
    <col min="1543" max="1543" width="13.625" customWidth="1"/>
    <col min="1544" max="1544" width="10.875" customWidth="1"/>
    <col min="1545" max="1545" width="13.25" customWidth="1"/>
    <col min="1546" max="1546" width="12" customWidth="1"/>
    <col min="1547" max="1547" width="13.25" customWidth="1"/>
    <col min="1548" max="1548" width="11" customWidth="1"/>
    <col min="1549" max="1549" width="15" customWidth="1"/>
    <col min="1550" max="1551" width="0" hidden="1" customWidth="1"/>
    <col min="1552" max="1552" width="13.125" customWidth="1"/>
    <col min="1553" max="1553" width="14.75" customWidth="1"/>
    <col min="1554" max="1554" width="21" customWidth="1"/>
    <col min="1555" max="1555" width="14.375" bestFit="1" customWidth="1"/>
    <col min="1556" max="1556" width="13" bestFit="1" customWidth="1"/>
    <col min="1557" max="1557" width="12.125" bestFit="1" customWidth="1"/>
    <col min="1558" max="1558" width="12.25" bestFit="1" customWidth="1"/>
    <col min="1793" max="1793" width="5" customWidth="1"/>
    <col min="1794" max="1794" width="12.75" customWidth="1"/>
    <col min="1795" max="1795" width="24.625" customWidth="1"/>
    <col min="1796" max="1796" width="7.375" customWidth="1"/>
    <col min="1797" max="1797" width="10.375" customWidth="1"/>
    <col min="1798" max="1798" width="10.875" customWidth="1"/>
    <col min="1799" max="1799" width="13.625" customWidth="1"/>
    <col min="1800" max="1800" width="10.875" customWidth="1"/>
    <col min="1801" max="1801" width="13.25" customWidth="1"/>
    <col min="1802" max="1802" width="12" customWidth="1"/>
    <col min="1803" max="1803" width="13.25" customWidth="1"/>
    <col min="1804" max="1804" width="11" customWidth="1"/>
    <col min="1805" max="1805" width="15" customWidth="1"/>
    <col min="1806" max="1807" width="0" hidden="1" customWidth="1"/>
    <col min="1808" max="1808" width="13.125" customWidth="1"/>
    <col min="1809" max="1809" width="14.75" customWidth="1"/>
    <col min="1810" max="1810" width="21" customWidth="1"/>
    <col min="1811" max="1811" width="14.375" bestFit="1" customWidth="1"/>
    <col min="1812" max="1812" width="13" bestFit="1" customWidth="1"/>
    <col min="1813" max="1813" width="12.125" bestFit="1" customWidth="1"/>
    <col min="1814" max="1814" width="12.25" bestFit="1" customWidth="1"/>
    <col min="2049" max="2049" width="5" customWidth="1"/>
    <col min="2050" max="2050" width="12.75" customWidth="1"/>
    <col min="2051" max="2051" width="24.625" customWidth="1"/>
    <col min="2052" max="2052" width="7.375" customWidth="1"/>
    <col min="2053" max="2053" width="10.375" customWidth="1"/>
    <col min="2054" max="2054" width="10.875" customWidth="1"/>
    <col min="2055" max="2055" width="13.625" customWidth="1"/>
    <col min="2056" max="2056" width="10.875" customWidth="1"/>
    <col min="2057" max="2057" width="13.25" customWidth="1"/>
    <col min="2058" max="2058" width="12" customWidth="1"/>
    <col min="2059" max="2059" width="13.25" customWidth="1"/>
    <col min="2060" max="2060" width="11" customWidth="1"/>
    <col min="2061" max="2061" width="15" customWidth="1"/>
    <col min="2062" max="2063" width="0" hidden="1" customWidth="1"/>
    <col min="2064" max="2064" width="13.125" customWidth="1"/>
    <col min="2065" max="2065" width="14.75" customWidth="1"/>
    <col min="2066" max="2066" width="21" customWidth="1"/>
    <col min="2067" max="2067" width="14.375" bestFit="1" customWidth="1"/>
    <col min="2068" max="2068" width="13" bestFit="1" customWidth="1"/>
    <col min="2069" max="2069" width="12.125" bestFit="1" customWidth="1"/>
    <col min="2070" max="2070" width="12.25" bestFit="1" customWidth="1"/>
    <col min="2305" max="2305" width="5" customWidth="1"/>
    <col min="2306" max="2306" width="12.75" customWidth="1"/>
    <col min="2307" max="2307" width="24.625" customWidth="1"/>
    <col min="2308" max="2308" width="7.375" customWidth="1"/>
    <col min="2309" max="2309" width="10.375" customWidth="1"/>
    <col min="2310" max="2310" width="10.875" customWidth="1"/>
    <col min="2311" max="2311" width="13.625" customWidth="1"/>
    <col min="2312" max="2312" width="10.875" customWidth="1"/>
    <col min="2313" max="2313" width="13.25" customWidth="1"/>
    <col min="2314" max="2314" width="12" customWidth="1"/>
    <col min="2315" max="2315" width="13.25" customWidth="1"/>
    <col min="2316" max="2316" width="11" customWidth="1"/>
    <col min="2317" max="2317" width="15" customWidth="1"/>
    <col min="2318" max="2319" width="0" hidden="1" customWidth="1"/>
    <col min="2320" max="2320" width="13.125" customWidth="1"/>
    <col min="2321" max="2321" width="14.75" customWidth="1"/>
    <col min="2322" max="2322" width="21" customWidth="1"/>
    <col min="2323" max="2323" width="14.375" bestFit="1" customWidth="1"/>
    <col min="2324" max="2324" width="13" bestFit="1" customWidth="1"/>
    <col min="2325" max="2325" width="12.125" bestFit="1" customWidth="1"/>
    <col min="2326" max="2326" width="12.25" bestFit="1" customWidth="1"/>
    <col min="2561" max="2561" width="5" customWidth="1"/>
    <col min="2562" max="2562" width="12.75" customWidth="1"/>
    <col min="2563" max="2563" width="24.625" customWidth="1"/>
    <col min="2564" max="2564" width="7.375" customWidth="1"/>
    <col min="2565" max="2565" width="10.375" customWidth="1"/>
    <col min="2566" max="2566" width="10.875" customWidth="1"/>
    <col min="2567" max="2567" width="13.625" customWidth="1"/>
    <col min="2568" max="2568" width="10.875" customWidth="1"/>
    <col min="2569" max="2569" width="13.25" customWidth="1"/>
    <col min="2570" max="2570" width="12" customWidth="1"/>
    <col min="2571" max="2571" width="13.25" customWidth="1"/>
    <col min="2572" max="2572" width="11" customWidth="1"/>
    <col min="2573" max="2573" width="15" customWidth="1"/>
    <col min="2574" max="2575" width="0" hidden="1" customWidth="1"/>
    <col min="2576" max="2576" width="13.125" customWidth="1"/>
    <col min="2577" max="2577" width="14.75" customWidth="1"/>
    <col min="2578" max="2578" width="21" customWidth="1"/>
    <col min="2579" max="2579" width="14.375" bestFit="1" customWidth="1"/>
    <col min="2580" max="2580" width="13" bestFit="1" customWidth="1"/>
    <col min="2581" max="2581" width="12.125" bestFit="1" customWidth="1"/>
    <col min="2582" max="2582" width="12.25" bestFit="1" customWidth="1"/>
    <col min="2817" max="2817" width="5" customWidth="1"/>
    <col min="2818" max="2818" width="12.75" customWidth="1"/>
    <col min="2819" max="2819" width="24.625" customWidth="1"/>
    <col min="2820" max="2820" width="7.375" customWidth="1"/>
    <col min="2821" max="2821" width="10.375" customWidth="1"/>
    <col min="2822" max="2822" width="10.875" customWidth="1"/>
    <col min="2823" max="2823" width="13.625" customWidth="1"/>
    <col min="2824" max="2824" width="10.875" customWidth="1"/>
    <col min="2825" max="2825" width="13.25" customWidth="1"/>
    <col min="2826" max="2826" width="12" customWidth="1"/>
    <col min="2827" max="2827" width="13.25" customWidth="1"/>
    <col min="2828" max="2828" width="11" customWidth="1"/>
    <col min="2829" max="2829" width="15" customWidth="1"/>
    <col min="2830" max="2831" width="0" hidden="1" customWidth="1"/>
    <col min="2832" max="2832" width="13.125" customWidth="1"/>
    <col min="2833" max="2833" width="14.75" customWidth="1"/>
    <col min="2834" max="2834" width="21" customWidth="1"/>
    <col min="2835" max="2835" width="14.375" bestFit="1" customWidth="1"/>
    <col min="2836" max="2836" width="13" bestFit="1" customWidth="1"/>
    <col min="2837" max="2837" width="12.125" bestFit="1" customWidth="1"/>
    <col min="2838" max="2838" width="12.25" bestFit="1" customWidth="1"/>
    <col min="3073" max="3073" width="5" customWidth="1"/>
    <col min="3074" max="3074" width="12.75" customWidth="1"/>
    <col min="3075" max="3075" width="24.625" customWidth="1"/>
    <col min="3076" max="3076" width="7.375" customWidth="1"/>
    <col min="3077" max="3077" width="10.375" customWidth="1"/>
    <col min="3078" max="3078" width="10.875" customWidth="1"/>
    <col min="3079" max="3079" width="13.625" customWidth="1"/>
    <col min="3080" max="3080" width="10.875" customWidth="1"/>
    <col min="3081" max="3081" width="13.25" customWidth="1"/>
    <col min="3082" max="3082" width="12" customWidth="1"/>
    <col min="3083" max="3083" width="13.25" customWidth="1"/>
    <col min="3084" max="3084" width="11" customWidth="1"/>
    <col min="3085" max="3085" width="15" customWidth="1"/>
    <col min="3086" max="3087" width="0" hidden="1" customWidth="1"/>
    <col min="3088" max="3088" width="13.125" customWidth="1"/>
    <col min="3089" max="3089" width="14.75" customWidth="1"/>
    <col min="3090" max="3090" width="21" customWidth="1"/>
    <col min="3091" max="3091" width="14.375" bestFit="1" customWidth="1"/>
    <col min="3092" max="3092" width="13" bestFit="1" customWidth="1"/>
    <col min="3093" max="3093" width="12.125" bestFit="1" customWidth="1"/>
    <col min="3094" max="3094" width="12.25" bestFit="1" customWidth="1"/>
    <col min="3329" max="3329" width="5" customWidth="1"/>
    <col min="3330" max="3330" width="12.75" customWidth="1"/>
    <col min="3331" max="3331" width="24.625" customWidth="1"/>
    <col min="3332" max="3332" width="7.375" customWidth="1"/>
    <col min="3333" max="3333" width="10.375" customWidth="1"/>
    <col min="3334" max="3334" width="10.875" customWidth="1"/>
    <col min="3335" max="3335" width="13.625" customWidth="1"/>
    <col min="3336" max="3336" width="10.875" customWidth="1"/>
    <col min="3337" max="3337" width="13.25" customWidth="1"/>
    <col min="3338" max="3338" width="12" customWidth="1"/>
    <col min="3339" max="3339" width="13.25" customWidth="1"/>
    <col min="3340" max="3340" width="11" customWidth="1"/>
    <col min="3341" max="3341" width="15" customWidth="1"/>
    <col min="3342" max="3343" width="0" hidden="1" customWidth="1"/>
    <col min="3344" max="3344" width="13.125" customWidth="1"/>
    <col min="3345" max="3345" width="14.75" customWidth="1"/>
    <col min="3346" max="3346" width="21" customWidth="1"/>
    <col min="3347" max="3347" width="14.375" bestFit="1" customWidth="1"/>
    <col min="3348" max="3348" width="13" bestFit="1" customWidth="1"/>
    <col min="3349" max="3349" width="12.125" bestFit="1" customWidth="1"/>
    <col min="3350" max="3350" width="12.25" bestFit="1" customWidth="1"/>
    <col min="3585" max="3585" width="5" customWidth="1"/>
    <col min="3586" max="3586" width="12.75" customWidth="1"/>
    <col min="3587" max="3587" width="24.625" customWidth="1"/>
    <col min="3588" max="3588" width="7.375" customWidth="1"/>
    <col min="3589" max="3589" width="10.375" customWidth="1"/>
    <col min="3590" max="3590" width="10.875" customWidth="1"/>
    <col min="3591" max="3591" width="13.625" customWidth="1"/>
    <col min="3592" max="3592" width="10.875" customWidth="1"/>
    <col min="3593" max="3593" width="13.25" customWidth="1"/>
    <col min="3594" max="3594" width="12" customWidth="1"/>
    <col min="3595" max="3595" width="13.25" customWidth="1"/>
    <col min="3596" max="3596" width="11" customWidth="1"/>
    <col min="3597" max="3597" width="15" customWidth="1"/>
    <col min="3598" max="3599" width="0" hidden="1" customWidth="1"/>
    <col min="3600" max="3600" width="13.125" customWidth="1"/>
    <col min="3601" max="3601" width="14.75" customWidth="1"/>
    <col min="3602" max="3602" width="21" customWidth="1"/>
    <col min="3603" max="3603" width="14.375" bestFit="1" customWidth="1"/>
    <col min="3604" max="3604" width="13" bestFit="1" customWidth="1"/>
    <col min="3605" max="3605" width="12.125" bestFit="1" customWidth="1"/>
    <col min="3606" max="3606" width="12.25" bestFit="1" customWidth="1"/>
    <col min="3841" max="3841" width="5" customWidth="1"/>
    <col min="3842" max="3842" width="12.75" customWidth="1"/>
    <col min="3843" max="3843" width="24.625" customWidth="1"/>
    <col min="3844" max="3844" width="7.375" customWidth="1"/>
    <col min="3845" max="3845" width="10.375" customWidth="1"/>
    <col min="3846" max="3846" width="10.875" customWidth="1"/>
    <col min="3847" max="3847" width="13.625" customWidth="1"/>
    <col min="3848" max="3848" width="10.875" customWidth="1"/>
    <col min="3849" max="3849" width="13.25" customWidth="1"/>
    <col min="3850" max="3850" width="12" customWidth="1"/>
    <col min="3851" max="3851" width="13.25" customWidth="1"/>
    <col min="3852" max="3852" width="11" customWidth="1"/>
    <col min="3853" max="3853" width="15" customWidth="1"/>
    <col min="3854" max="3855" width="0" hidden="1" customWidth="1"/>
    <col min="3856" max="3856" width="13.125" customWidth="1"/>
    <col min="3857" max="3857" width="14.75" customWidth="1"/>
    <col min="3858" max="3858" width="21" customWidth="1"/>
    <col min="3859" max="3859" width="14.375" bestFit="1" customWidth="1"/>
    <col min="3860" max="3860" width="13" bestFit="1" customWidth="1"/>
    <col min="3861" max="3861" width="12.125" bestFit="1" customWidth="1"/>
    <col min="3862" max="3862" width="12.25" bestFit="1" customWidth="1"/>
    <col min="4097" max="4097" width="5" customWidth="1"/>
    <col min="4098" max="4098" width="12.75" customWidth="1"/>
    <col min="4099" max="4099" width="24.625" customWidth="1"/>
    <col min="4100" max="4100" width="7.375" customWidth="1"/>
    <col min="4101" max="4101" width="10.375" customWidth="1"/>
    <col min="4102" max="4102" width="10.875" customWidth="1"/>
    <col min="4103" max="4103" width="13.625" customWidth="1"/>
    <col min="4104" max="4104" width="10.875" customWidth="1"/>
    <col min="4105" max="4105" width="13.25" customWidth="1"/>
    <col min="4106" max="4106" width="12" customWidth="1"/>
    <col min="4107" max="4107" width="13.25" customWidth="1"/>
    <col min="4108" max="4108" width="11" customWidth="1"/>
    <col min="4109" max="4109" width="15" customWidth="1"/>
    <col min="4110" max="4111" width="0" hidden="1" customWidth="1"/>
    <col min="4112" max="4112" width="13.125" customWidth="1"/>
    <col min="4113" max="4113" width="14.75" customWidth="1"/>
    <col min="4114" max="4114" width="21" customWidth="1"/>
    <col min="4115" max="4115" width="14.375" bestFit="1" customWidth="1"/>
    <col min="4116" max="4116" width="13" bestFit="1" customWidth="1"/>
    <col min="4117" max="4117" width="12.125" bestFit="1" customWidth="1"/>
    <col min="4118" max="4118" width="12.25" bestFit="1" customWidth="1"/>
    <col min="4353" max="4353" width="5" customWidth="1"/>
    <col min="4354" max="4354" width="12.75" customWidth="1"/>
    <col min="4355" max="4355" width="24.625" customWidth="1"/>
    <col min="4356" max="4356" width="7.375" customWidth="1"/>
    <col min="4357" max="4357" width="10.375" customWidth="1"/>
    <col min="4358" max="4358" width="10.875" customWidth="1"/>
    <col min="4359" max="4359" width="13.625" customWidth="1"/>
    <col min="4360" max="4360" width="10.875" customWidth="1"/>
    <col min="4361" max="4361" width="13.25" customWidth="1"/>
    <col min="4362" max="4362" width="12" customWidth="1"/>
    <col min="4363" max="4363" width="13.25" customWidth="1"/>
    <col min="4364" max="4364" width="11" customWidth="1"/>
    <col min="4365" max="4365" width="15" customWidth="1"/>
    <col min="4366" max="4367" width="0" hidden="1" customWidth="1"/>
    <col min="4368" max="4368" width="13.125" customWidth="1"/>
    <col min="4369" max="4369" width="14.75" customWidth="1"/>
    <col min="4370" max="4370" width="21" customWidth="1"/>
    <col min="4371" max="4371" width="14.375" bestFit="1" customWidth="1"/>
    <col min="4372" max="4372" width="13" bestFit="1" customWidth="1"/>
    <col min="4373" max="4373" width="12.125" bestFit="1" customWidth="1"/>
    <col min="4374" max="4374" width="12.25" bestFit="1" customWidth="1"/>
    <col min="4609" max="4609" width="5" customWidth="1"/>
    <col min="4610" max="4610" width="12.75" customWidth="1"/>
    <col min="4611" max="4611" width="24.625" customWidth="1"/>
    <col min="4612" max="4612" width="7.375" customWidth="1"/>
    <col min="4613" max="4613" width="10.375" customWidth="1"/>
    <col min="4614" max="4614" width="10.875" customWidth="1"/>
    <col min="4615" max="4615" width="13.625" customWidth="1"/>
    <col min="4616" max="4616" width="10.875" customWidth="1"/>
    <col min="4617" max="4617" width="13.25" customWidth="1"/>
    <col min="4618" max="4618" width="12" customWidth="1"/>
    <col min="4619" max="4619" width="13.25" customWidth="1"/>
    <col min="4620" max="4620" width="11" customWidth="1"/>
    <col min="4621" max="4621" width="15" customWidth="1"/>
    <col min="4622" max="4623" width="0" hidden="1" customWidth="1"/>
    <col min="4624" max="4624" width="13.125" customWidth="1"/>
    <col min="4625" max="4625" width="14.75" customWidth="1"/>
    <col min="4626" max="4626" width="21" customWidth="1"/>
    <col min="4627" max="4627" width="14.375" bestFit="1" customWidth="1"/>
    <col min="4628" max="4628" width="13" bestFit="1" customWidth="1"/>
    <col min="4629" max="4629" width="12.125" bestFit="1" customWidth="1"/>
    <col min="4630" max="4630" width="12.25" bestFit="1" customWidth="1"/>
    <col min="4865" max="4865" width="5" customWidth="1"/>
    <col min="4866" max="4866" width="12.75" customWidth="1"/>
    <col min="4867" max="4867" width="24.625" customWidth="1"/>
    <col min="4868" max="4868" width="7.375" customWidth="1"/>
    <col min="4869" max="4869" width="10.375" customWidth="1"/>
    <col min="4870" max="4870" width="10.875" customWidth="1"/>
    <col min="4871" max="4871" width="13.625" customWidth="1"/>
    <col min="4872" max="4872" width="10.875" customWidth="1"/>
    <col min="4873" max="4873" width="13.25" customWidth="1"/>
    <col min="4874" max="4874" width="12" customWidth="1"/>
    <col min="4875" max="4875" width="13.25" customWidth="1"/>
    <col min="4876" max="4876" width="11" customWidth="1"/>
    <col min="4877" max="4877" width="15" customWidth="1"/>
    <col min="4878" max="4879" width="0" hidden="1" customWidth="1"/>
    <col min="4880" max="4880" width="13.125" customWidth="1"/>
    <col min="4881" max="4881" width="14.75" customWidth="1"/>
    <col min="4882" max="4882" width="21" customWidth="1"/>
    <col min="4883" max="4883" width="14.375" bestFit="1" customWidth="1"/>
    <col min="4884" max="4884" width="13" bestFit="1" customWidth="1"/>
    <col min="4885" max="4885" width="12.125" bestFit="1" customWidth="1"/>
    <col min="4886" max="4886" width="12.25" bestFit="1" customWidth="1"/>
    <col min="5121" max="5121" width="5" customWidth="1"/>
    <col min="5122" max="5122" width="12.75" customWidth="1"/>
    <col min="5123" max="5123" width="24.625" customWidth="1"/>
    <col min="5124" max="5124" width="7.375" customWidth="1"/>
    <col min="5125" max="5125" width="10.375" customWidth="1"/>
    <col min="5126" max="5126" width="10.875" customWidth="1"/>
    <col min="5127" max="5127" width="13.625" customWidth="1"/>
    <col min="5128" max="5128" width="10.875" customWidth="1"/>
    <col min="5129" max="5129" width="13.25" customWidth="1"/>
    <col min="5130" max="5130" width="12" customWidth="1"/>
    <col min="5131" max="5131" width="13.25" customWidth="1"/>
    <col min="5132" max="5132" width="11" customWidth="1"/>
    <col min="5133" max="5133" width="15" customWidth="1"/>
    <col min="5134" max="5135" width="0" hidden="1" customWidth="1"/>
    <col min="5136" max="5136" width="13.125" customWidth="1"/>
    <col min="5137" max="5137" width="14.75" customWidth="1"/>
    <col min="5138" max="5138" width="21" customWidth="1"/>
    <col min="5139" max="5139" width="14.375" bestFit="1" customWidth="1"/>
    <col min="5140" max="5140" width="13" bestFit="1" customWidth="1"/>
    <col min="5141" max="5141" width="12.125" bestFit="1" customWidth="1"/>
    <col min="5142" max="5142" width="12.25" bestFit="1" customWidth="1"/>
    <col min="5377" max="5377" width="5" customWidth="1"/>
    <col min="5378" max="5378" width="12.75" customWidth="1"/>
    <col min="5379" max="5379" width="24.625" customWidth="1"/>
    <col min="5380" max="5380" width="7.375" customWidth="1"/>
    <col min="5381" max="5381" width="10.375" customWidth="1"/>
    <col min="5382" max="5382" width="10.875" customWidth="1"/>
    <col min="5383" max="5383" width="13.625" customWidth="1"/>
    <col min="5384" max="5384" width="10.875" customWidth="1"/>
    <col min="5385" max="5385" width="13.25" customWidth="1"/>
    <col min="5386" max="5386" width="12" customWidth="1"/>
    <col min="5387" max="5387" width="13.25" customWidth="1"/>
    <col min="5388" max="5388" width="11" customWidth="1"/>
    <col min="5389" max="5389" width="15" customWidth="1"/>
    <col min="5390" max="5391" width="0" hidden="1" customWidth="1"/>
    <col min="5392" max="5392" width="13.125" customWidth="1"/>
    <col min="5393" max="5393" width="14.75" customWidth="1"/>
    <col min="5394" max="5394" width="21" customWidth="1"/>
    <col min="5395" max="5395" width="14.375" bestFit="1" customWidth="1"/>
    <col min="5396" max="5396" width="13" bestFit="1" customWidth="1"/>
    <col min="5397" max="5397" width="12.125" bestFit="1" customWidth="1"/>
    <col min="5398" max="5398" width="12.25" bestFit="1" customWidth="1"/>
    <col min="5633" max="5633" width="5" customWidth="1"/>
    <col min="5634" max="5634" width="12.75" customWidth="1"/>
    <col min="5635" max="5635" width="24.625" customWidth="1"/>
    <col min="5636" max="5636" width="7.375" customWidth="1"/>
    <col min="5637" max="5637" width="10.375" customWidth="1"/>
    <col min="5638" max="5638" width="10.875" customWidth="1"/>
    <col min="5639" max="5639" width="13.625" customWidth="1"/>
    <col min="5640" max="5640" width="10.875" customWidth="1"/>
    <col min="5641" max="5641" width="13.25" customWidth="1"/>
    <col min="5642" max="5642" width="12" customWidth="1"/>
    <col min="5643" max="5643" width="13.25" customWidth="1"/>
    <col min="5644" max="5644" width="11" customWidth="1"/>
    <col min="5645" max="5645" width="15" customWidth="1"/>
    <col min="5646" max="5647" width="0" hidden="1" customWidth="1"/>
    <col min="5648" max="5648" width="13.125" customWidth="1"/>
    <col min="5649" max="5649" width="14.75" customWidth="1"/>
    <col min="5650" max="5650" width="21" customWidth="1"/>
    <col min="5651" max="5651" width="14.375" bestFit="1" customWidth="1"/>
    <col min="5652" max="5652" width="13" bestFit="1" customWidth="1"/>
    <col min="5653" max="5653" width="12.125" bestFit="1" customWidth="1"/>
    <col min="5654" max="5654" width="12.25" bestFit="1" customWidth="1"/>
    <col min="5889" max="5889" width="5" customWidth="1"/>
    <col min="5890" max="5890" width="12.75" customWidth="1"/>
    <col min="5891" max="5891" width="24.625" customWidth="1"/>
    <col min="5892" max="5892" width="7.375" customWidth="1"/>
    <col min="5893" max="5893" width="10.375" customWidth="1"/>
    <col min="5894" max="5894" width="10.875" customWidth="1"/>
    <col min="5895" max="5895" width="13.625" customWidth="1"/>
    <col min="5896" max="5896" width="10.875" customWidth="1"/>
    <col min="5897" max="5897" width="13.25" customWidth="1"/>
    <col min="5898" max="5898" width="12" customWidth="1"/>
    <col min="5899" max="5899" width="13.25" customWidth="1"/>
    <col min="5900" max="5900" width="11" customWidth="1"/>
    <col min="5901" max="5901" width="15" customWidth="1"/>
    <col min="5902" max="5903" width="0" hidden="1" customWidth="1"/>
    <col min="5904" max="5904" width="13.125" customWidth="1"/>
    <col min="5905" max="5905" width="14.75" customWidth="1"/>
    <col min="5906" max="5906" width="21" customWidth="1"/>
    <col min="5907" max="5907" width="14.375" bestFit="1" customWidth="1"/>
    <col min="5908" max="5908" width="13" bestFit="1" customWidth="1"/>
    <col min="5909" max="5909" width="12.125" bestFit="1" customWidth="1"/>
    <col min="5910" max="5910" width="12.25" bestFit="1" customWidth="1"/>
    <col min="6145" max="6145" width="5" customWidth="1"/>
    <col min="6146" max="6146" width="12.75" customWidth="1"/>
    <col min="6147" max="6147" width="24.625" customWidth="1"/>
    <col min="6148" max="6148" width="7.375" customWidth="1"/>
    <col min="6149" max="6149" width="10.375" customWidth="1"/>
    <col min="6150" max="6150" width="10.875" customWidth="1"/>
    <col min="6151" max="6151" width="13.625" customWidth="1"/>
    <col min="6152" max="6152" width="10.875" customWidth="1"/>
    <col min="6153" max="6153" width="13.25" customWidth="1"/>
    <col min="6154" max="6154" width="12" customWidth="1"/>
    <col min="6155" max="6155" width="13.25" customWidth="1"/>
    <col min="6156" max="6156" width="11" customWidth="1"/>
    <col min="6157" max="6157" width="15" customWidth="1"/>
    <col min="6158" max="6159" width="0" hidden="1" customWidth="1"/>
    <col min="6160" max="6160" width="13.125" customWidth="1"/>
    <col min="6161" max="6161" width="14.75" customWidth="1"/>
    <col min="6162" max="6162" width="21" customWidth="1"/>
    <col min="6163" max="6163" width="14.375" bestFit="1" customWidth="1"/>
    <col min="6164" max="6164" width="13" bestFit="1" customWidth="1"/>
    <col min="6165" max="6165" width="12.125" bestFit="1" customWidth="1"/>
    <col min="6166" max="6166" width="12.25" bestFit="1" customWidth="1"/>
    <col min="6401" max="6401" width="5" customWidth="1"/>
    <col min="6402" max="6402" width="12.75" customWidth="1"/>
    <col min="6403" max="6403" width="24.625" customWidth="1"/>
    <col min="6404" max="6404" width="7.375" customWidth="1"/>
    <col min="6405" max="6405" width="10.375" customWidth="1"/>
    <col min="6406" max="6406" width="10.875" customWidth="1"/>
    <col min="6407" max="6407" width="13.625" customWidth="1"/>
    <col min="6408" max="6408" width="10.875" customWidth="1"/>
    <col min="6409" max="6409" width="13.25" customWidth="1"/>
    <col min="6410" max="6410" width="12" customWidth="1"/>
    <col min="6411" max="6411" width="13.25" customWidth="1"/>
    <col min="6412" max="6412" width="11" customWidth="1"/>
    <col min="6413" max="6413" width="15" customWidth="1"/>
    <col min="6414" max="6415" width="0" hidden="1" customWidth="1"/>
    <col min="6416" max="6416" width="13.125" customWidth="1"/>
    <col min="6417" max="6417" width="14.75" customWidth="1"/>
    <col min="6418" max="6418" width="21" customWidth="1"/>
    <col min="6419" max="6419" width="14.375" bestFit="1" customWidth="1"/>
    <col min="6420" max="6420" width="13" bestFit="1" customWidth="1"/>
    <col min="6421" max="6421" width="12.125" bestFit="1" customWidth="1"/>
    <col min="6422" max="6422" width="12.25" bestFit="1" customWidth="1"/>
    <col min="6657" max="6657" width="5" customWidth="1"/>
    <col min="6658" max="6658" width="12.75" customWidth="1"/>
    <col min="6659" max="6659" width="24.625" customWidth="1"/>
    <col min="6660" max="6660" width="7.375" customWidth="1"/>
    <col min="6661" max="6661" width="10.375" customWidth="1"/>
    <col min="6662" max="6662" width="10.875" customWidth="1"/>
    <col min="6663" max="6663" width="13.625" customWidth="1"/>
    <col min="6664" max="6664" width="10.875" customWidth="1"/>
    <col min="6665" max="6665" width="13.25" customWidth="1"/>
    <col min="6666" max="6666" width="12" customWidth="1"/>
    <col min="6667" max="6667" width="13.25" customWidth="1"/>
    <col min="6668" max="6668" width="11" customWidth="1"/>
    <col min="6669" max="6669" width="15" customWidth="1"/>
    <col min="6670" max="6671" width="0" hidden="1" customWidth="1"/>
    <col min="6672" max="6672" width="13.125" customWidth="1"/>
    <col min="6673" max="6673" width="14.75" customWidth="1"/>
    <col min="6674" max="6674" width="21" customWidth="1"/>
    <col min="6675" max="6675" width="14.375" bestFit="1" customWidth="1"/>
    <col min="6676" max="6676" width="13" bestFit="1" customWidth="1"/>
    <col min="6677" max="6677" width="12.125" bestFit="1" customWidth="1"/>
    <col min="6678" max="6678" width="12.25" bestFit="1" customWidth="1"/>
    <col min="6913" max="6913" width="5" customWidth="1"/>
    <col min="6914" max="6914" width="12.75" customWidth="1"/>
    <col min="6915" max="6915" width="24.625" customWidth="1"/>
    <col min="6916" max="6916" width="7.375" customWidth="1"/>
    <col min="6917" max="6917" width="10.375" customWidth="1"/>
    <col min="6918" max="6918" width="10.875" customWidth="1"/>
    <col min="6919" max="6919" width="13.625" customWidth="1"/>
    <col min="6920" max="6920" width="10.875" customWidth="1"/>
    <col min="6921" max="6921" width="13.25" customWidth="1"/>
    <col min="6922" max="6922" width="12" customWidth="1"/>
    <col min="6923" max="6923" width="13.25" customWidth="1"/>
    <col min="6924" max="6924" width="11" customWidth="1"/>
    <col min="6925" max="6925" width="15" customWidth="1"/>
    <col min="6926" max="6927" width="0" hidden="1" customWidth="1"/>
    <col min="6928" max="6928" width="13.125" customWidth="1"/>
    <col min="6929" max="6929" width="14.75" customWidth="1"/>
    <col min="6930" max="6930" width="21" customWidth="1"/>
    <col min="6931" max="6931" width="14.375" bestFit="1" customWidth="1"/>
    <col min="6932" max="6932" width="13" bestFit="1" customWidth="1"/>
    <col min="6933" max="6933" width="12.125" bestFit="1" customWidth="1"/>
    <col min="6934" max="6934" width="12.25" bestFit="1" customWidth="1"/>
    <col min="7169" max="7169" width="5" customWidth="1"/>
    <col min="7170" max="7170" width="12.75" customWidth="1"/>
    <col min="7171" max="7171" width="24.625" customWidth="1"/>
    <col min="7172" max="7172" width="7.375" customWidth="1"/>
    <col min="7173" max="7173" width="10.375" customWidth="1"/>
    <col min="7174" max="7174" width="10.875" customWidth="1"/>
    <col min="7175" max="7175" width="13.625" customWidth="1"/>
    <col min="7176" max="7176" width="10.875" customWidth="1"/>
    <col min="7177" max="7177" width="13.25" customWidth="1"/>
    <col min="7178" max="7178" width="12" customWidth="1"/>
    <col min="7179" max="7179" width="13.25" customWidth="1"/>
    <col min="7180" max="7180" width="11" customWidth="1"/>
    <col min="7181" max="7181" width="15" customWidth="1"/>
    <col min="7182" max="7183" width="0" hidden="1" customWidth="1"/>
    <col min="7184" max="7184" width="13.125" customWidth="1"/>
    <col min="7185" max="7185" width="14.75" customWidth="1"/>
    <col min="7186" max="7186" width="21" customWidth="1"/>
    <col min="7187" max="7187" width="14.375" bestFit="1" customWidth="1"/>
    <col min="7188" max="7188" width="13" bestFit="1" customWidth="1"/>
    <col min="7189" max="7189" width="12.125" bestFit="1" customWidth="1"/>
    <col min="7190" max="7190" width="12.25" bestFit="1" customWidth="1"/>
    <col min="7425" max="7425" width="5" customWidth="1"/>
    <col min="7426" max="7426" width="12.75" customWidth="1"/>
    <col min="7427" max="7427" width="24.625" customWidth="1"/>
    <col min="7428" max="7428" width="7.375" customWidth="1"/>
    <col min="7429" max="7429" width="10.375" customWidth="1"/>
    <col min="7430" max="7430" width="10.875" customWidth="1"/>
    <col min="7431" max="7431" width="13.625" customWidth="1"/>
    <col min="7432" max="7432" width="10.875" customWidth="1"/>
    <col min="7433" max="7433" width="13.25" customWidth="1"/>
    <col min="7434" max="7434" width="12" customWidth="1"/>
    <col min="7435" max="7435" width="13.25" customWidth="1"/>
    <col min="7436" max="7436" width="11" customWidth="1"/>
    <col min="7437" max="7437" width="15" customWidth="1"/>
    <col min="7438" max="7439" width="0" hidden="1" customWidth="1"/>
    <col min="7440" max="7440" width="13.125" customWidth="1"/>
    <col min="7441" max="7441" width="14.75" customWidth="1"/>
    <col min="7442" max="7442" width="21" customWidth="1"/>
    <col min="7443" max="7443" width="14.375" bestFit="1" customWidth="1"/>
    <col min="7444" max="7444" width="13" bestFit="1" customWidth="1"/>
    <col min="7445" max="7445" width="12.125" bestFit="1" customWidth="1"/>
    <col min="7446" max="7446" width="12.25" bestFit="1" customWidth="1"/>
    <col min="7681" max="7681" width="5" customWidth="1"/>
    <col min="7682" max="7682" width="12.75" customWidth="1"/>
    <col min="7683" max="7683" width="24.625" customWidth="1"/>
    <col min="7684" max="7684" width="7.375" customWidth="1"/>
    <col min="7685" max="7685" width="10.375" customWidth="1"/>
    <col min="7686" max="7686" width="10.875" customWidth="1"/>
    <col min="7687" max="7687" width="13.625" customWidth="1"/>
    <col min="7688" max="7688" width="10.875" customWidth="1"/>
    <col min="7689" max="7689" width="13.25" customWidth="1"/>
    <col min="7690" max="7690" width="12" customWidth="1"/>
    <col min="7691" max="7691" width="13.25" customWidth="1"/>
    <col min="7692" max="7692" width="11" customWidth="1"/>
    <col min="7693" max="7693" width="15" customWidth="1"/>
    <col min="7694" max="7695" width="0" hidden="1" customWidth="1"/>
    <col min="7696" max="7696" width="13.125" customWidth="1"/>
    <col min="7697" max="7697" width="14.75" customWidth="1"/>
    <col min="7698" max="7698" width="21" customWidth="1"/>
    <col min="7699" max="7699" width="14.375" bestFit="1" customWidth="1"/>
    <col min="7700" max="7700" width="13" bestFit="1" customWidth="1"/>
    <col min="7701" max="7701" width="12.125" bestFit="1" customWidth="1"/>
    <col min="7702" max="7702" width="12.25" bestFit="1" customWidth="1"/>
    <col min="7937" max="7937" width="5" customWidth="1"/>
    <col min="7938" max="7938" width="12.75" customWidth="1"/>
    <col min="7939" max="7939" width="24.625" customWidth="1"/>
    <col min="7940" max="7940" width="7.375" customWidth="1"/>
    <col min="7941" max="7941" width="10.375" customWidth="1"/>
    <col min="7942" max="7942" width="10.875" customWidth="1"/>
    <col min="7943" max="7943" width="13.625" customWidth="1"/>
    <col min="7944" max="7944" width="10.875" customWidth="1"/>
    <col min="7945" max="7945" width="13.25" customWidth="1"/>
    <col min="7946" max="7946" width="12" customWidth="1"/>
    <col min="7947" max="7947" width="13.25" customWidth="1"/>
    <col min="7948" max="7948" width="11" customWidth="1"/>
    <col min="7949" max="7949" width="15" customWidth="1"/>
    <col min="7950" max="7951" width="0" hidden="1" customWidth="1"/>
    <col min="7952" max="7952" width="13.125" customWidth="1"/>
    <col min="7953" max="7953" width="14.75" customWidth="1"/>
    <col min="7954" max="7954" width="21" customWidth="1"/>
    <col min="7955" max="7955" width="14.375" bestFit="1" customWidth="1"/>
    <col min="7956" max="7956" width="13" bestFit="1" customWidth="1"/>
    <col min="7957" max="7957" width="12.125" bestFit="1" customWidth="1"/>
    <col min="7958" max="7958" width="12.25" bestFit="1" customWidth="1"/>
    <col min="8193" max="8193" width="5" customWidth="1"/>
    <col min="8194" max="8194" width="12.75" customWidth="1"/>
    <col min="8195" max="8195" width="24.625" customWidth="1"/>
    <col min="8196" max="8196" width="7.375" customWidth="1"/>
    <col min="8197" max="8197" width="10.375" customWidth="1"/>
    <col min="8198" max="8198" width="10.875" customWidth="1"/>
    <col min="8199" max="8199" width="13.625" customWidth="1"/>
    <col min="8200" max="8200" width="10.875" customWidth="1"/>
    <col min="8201" max="8201" width="13.25" customWidth="1"/>
    <col min="8202" max="8202" width="12" customWidth="1"/>
    <col min="8203" max="8203" width="13.25" customWidth="1"/>
    <col min="8204" max="8204" width="11" customWidth="1"/>
    <col min="8205" max="8205" width="15" customWidth="1"/>
    <col min="8206" max="8207" width="0" hidden="1" customWidth="1"/>
    <col min="8208" max="8208" width="13.125" customWidth="1"/>
    <col min="8209" max="8209" width="14.75" customWidth="1"/>
    <col min="8210" max="8210" width="21" customWidth="1"/>
    <col min="8211" max="8211" width="14.375" bestFit="1" customWidth="1"/>
    <col min="8212" max="8212" width="13" bestFit="1" customWidth="1"/>
    <col min="8213" max="8213" width="12.125" bestFit="1" customWidth="1"/>
    <col min="8214" max="8214" width="12.25" bestFit="1" customWidth="1"/>
    <col min="8449" max="8449" width="5" customWidth="1"/>
    <col min="8450" max="8450" width="12.75" customWidth="1"/>
    <col min="8451" max="8451" width="24.625" customWidth="1"/>
    <col min="8452" max="8452" width="7.375" customWidth="1"/>
    <col min="8453" max="8453" width="10.375" customWidth="1"/>
    <col min="8454" max="8454" width="10.875" customWidth="1"/>
    <col min="8455" max="8455" width="13.625" customWidth="1"/>
    <col min="8456" max="8456" width="10.875" customWidth="1"/>
    <col min="8457" max="8457" width="13.25" customWidth="1"/>
    <col min="8458" max="8458" width="12" customWidth="1"/>
    <col min="8459" max="8459" width="13.25" customWidth="1"/>
    <col min="8460" max="8460" width="11" customWidth="1"/>
    <col min="8461" max="8461" width="15" customWidth="1"/>
    <col min="8462" max="8463" width="0" hidden="1" customWidth="1"/>
    <col min="8464" max="8464" width="13.125" customWidth="1"/>
    <col min="8465" max="8465" width="14.75" customWidth="1"/>
    <col min="8466" max="8466" width="21" customWidth="1"/>
    <col min="8467" max="8467" width="14.375" bestFit="1" customWidth="1"/>
    <col min="8468" max="8468" width="13" bestFit="1" customWidth="1"/>
    <col min="8469" max="8469" width="12.125" bestFit="1" customWidth="1"/>
    <col min="8470" max="8470" width="12.25" bestFit="1" customWidth="1"/>
    <col min="8705" max="8705" width="5" customWidth="1"/>
    <col min="8706" max="8706" width="12.75" customWidth="1"/>
    <col min="8707" max="8707" width="24.625" customWidth="1"/>
    <col min="8708" max="8708" width="7.375" customWidth="1"/>
    <col min="8709" max="8709" width="10.375" customWidth="1"/>
    <col min="8710" max="8710" width="10.875" customWidth="1"/>
    <col min="8711" max="8711" width="13.625" customWidth="1"/>
    <col min="8712" max="8712" width="10.875" customWidth="1"/>
    <col min="8713" max="8713" width="13.25" customWidth="1"/>
    <col min="8714" max="8714" width="12" customWidth="1"/>
    <col min="8715" max="8715" width="13.25" customWidth="1"/>
    <col min="8716" max="8716" width="11" customWidth="1"/>
    <col min="8717" max="8717" width="15" customWidth="1"/>
    <col min="8718" max="8719" width="0" hidden="1" customWidth="1"/>
    <col min="8720" max="8720" width="13.125" customWidth="1"/>
    <col min="8721" max="8721" width="14.75" customWidth="1"/>
    <col min="8722" max="8722" width="21" customWidth="1"/>
    <col min="8723" max="8723" width="14.375" bestFit="1" customWidth="1"/>
    <col min="8724" max="8724" width="13" bestFit="1" customWidth="1"/>
    <col min="8725" max="8725" width="12.125" bestFit="1" customWidth="1"/>
    <col min="8726" max="8726" width="12.25" bestFit="1" customWidth="1"/>
    <col min="8961" max="8961" width="5" customWidth="1"/>
    <col min="8962" max="8962" width="12.75" customWidth="1"/>
    <col min="8963" max="8963" width="24.625" customWidth="1"/>
    <col min="8964" max="8964" width="7.375" customWidth="1"/>
    <col min="8965" max="8965" width="10.375" customWidth="1"/>
    <col min="8966" max="8966" width="10.875" customWidth="1"/>
    <col min="8967" max="8967" width="13.625" customWidth="1"/>
    <col min="8968" max="8968" width="10.875" customWidth="1"/>
    <col min="8969" max="8969" width="13.25" customWidth="1"/>
    <col min="8970" max="8970" width="12" customWidth="1"/>
    <col min="8971" max="8971" width="13.25" customWidth="1"/>
    <col min="8972" max="8972" width="11" customWidth="1"/>
    <col min="8973" max="8973" width="15" customWidth="1"/>
    <col min="8974" max="8975" width="0" hidden="1" customWidth="1"/>
    <col min="8976" max="8976" width="13.125" customWidth="1"/>
    <col min="8977" max="8977" width="14.75" customWidth="1"/>
    <col min="8978" max="8978" width="21" customWidth="1"/>
    <col min="8979" max="8979" width="14.375" bestFit="1" customWidth="1"/>
    <col min="8980" max="8980" width="13" bestFit="1" customWidth="1"/>
    <col min="8981" max="8981" width="12.125" bestFit="1" customWidth="1"/>
    <col min="8982" max="8982" width="12.25" bestFit="1" customWidth="1"/>
    <col min="9217" max="9217" width="5" customWidth="1"/>
    <col min="9218" max="9218" width="12.75" customWidth="1"/>
    <col min="9219" max="9219" width="24.625" customWidth="1"/>
    <col min="9220" max="9220" width="7.375" customWidth="1"/>
    <col min="9221" max="9221" width="10.375" customWidth="1"/>
    <col min="9222" max="9222" width="10.875" customWidth="1"/>
    <col min="9223" max="9223" width="13.625" customWidth="1"/>
    <col min="9224" max="9224" width="10.875" customWidth="1"/>
    <col min="9225" max="9225" width="13.25" customWidth="1"/>
    <col min="9226" max="9226" width="12" customWidth="1"/>
    <col min="9227" max="9227" width="13.25" customWidth="1"/>
    <col min="9228" max="9228" width="11" customWidth="1"/>
    <col min="9229" max="9229" width="15" customWidth="1"/>
    <col min="9230" max="9231" width="0" hidden="1" customWidth="1"/>
    <col min="9232" max="9232" width="13.125" customWidth="1"/>
    <col min="9233" max="9233" width="14.75" customWidth="1"/>
    <col min="9234" max="9234" width="21" customWidth="1"/>
    <col min="9235" max="9235" width="14.375" bestFit="1" customWidth="1"/>
    <col min="9236" max="9236" width="13" bestFit="1" customWidth="1"/>
    <col min="9237" max="9237" width="12.125" bestFit="1" customWidth="1"/>
    <col min="9238" max="9238" width="12.25" bestFit="1" customWidth="1"/>
    <col min="9473" max="9473" width="5" customWidth="1"/>
    <col min="9474" max="9474" width="12.75" customWidth="1"/>
    <col min="9475" max="9475" width="24.625" customWidth="1"/>
    <col min="9476" max="9476" width="7.375" customWidth="1"/>
    <col min="9477" max="9477" width="10.375" customWidth="1"/>
    <col min="9478" max="9478" width="10.875" customWidth="1"/>
    <col min="9479" max="9479" width="13.625" customWidth="1"/>
    <col min="9480" max="9480" width="10.875" customWidth="1"/>
    <col min="9481" max="9481" width="13.25" customWidth="1"/>
    <col min="9482" max="9482" width="12" customWidth="1"/>
    <col min="9483" max="9483" width="13.25" customWidth="1"/>
    <col min="9484" max="9484" width="11" customWidth="1"/>
    <col min="9485" max="9485" width="15" customWidth="1"/>
    <col min="9486" max="9487" width="0" hidden="1" customWidth="1"/>
    <col min="9488" max="9488" width="13.125" customWidth="1"/>
    <col min="9489" max="9489" width="14.75" customWidth="1"/>
    <col min="9490" max="9490" width="21" customWidth="1"/>
    <col min="9491" max="9491" width="14.375" bestFit="1" customWidth="1"/>
    <col min="9492" max="9492" width="13" bestFit="1" customWidth="1"/>
    <col min="9493" max="9493" width="12.125" bestFit="1" customWidth="1"/>
    <col min="9494" max="9494" width="12.25" bestFit="1" customWidth="1"/>
    <col min="9729" max="9729" width="5" customWidth="1"/>
    <col min="9730" max="9730" width="12.75" customWidth="1"/>
    <col min="9731" max="9731" width="24.625" customWidth="1"/>
    <col min="9732" max="9732" width="7.375" customWidth="1"/>
    <col min="9733" max="9733" width="10.375" customWidth="1"/>
    <col min="9734" max="9734" width="10.875" customWidth="1"/>
    <col min="9735" max="9735" width="13.625" customWidth="1"/>
    <col min="9736" max="9736" width="10.875" customWidth="1"/>
    <col min="9737" max="9737" width="13.25" customWidth="1"/>
    <col min="9738" max="9738" width="12" customWidth="1"/>
    <col min="9739" max="9739" width="13.25" customWidth="1"/>
    <col min="9740" max="9740" width="11" customWidth="1"/>
    <col min="9741" max="9741" width="15" customWidth="1"/>
    <col min="9742" max="9743" width="0" hidden="1" customWidth="1"/>
    <col min="9744" max="9744" width="13.125" customWidth="1"/>
    <col min="9745" max="9745" width="14.75" customWidth="1"/>
    <col min="9746" max="9746" width="21" customWidth="1"/>
    <col min="9747" max="9747" width="14.375" bestFit="1" customWidth="1"/>
    <col min="9748" max="9748" width="13" bestFit="1" customWidth="1"/>
    <col min="9749" max="9749" width="12.125" bestFit="1" customWidth="1"/>
    <col min="9750" max="9750" width="12.25" bestFit="1" customWidth="1"/>
    <col min="9985" max="9985" width="5" customWidth="1"/>
    <col min="9986" max="9986" width="12.75" customWidth="1"/>
    <col min="9987" max="9987" width="24.625" customWidth="1"/>
    <col min="9988" max="9988" width="7.375" customWidth="1"/>
    <col min="9989" max="9989" width="10.375" customWidth="1"/>
    <col min="9990" max="9990" width="10.875" customWidth="1"/>
    <col min="9991" max="9991" width="13.625" customWidth="1"/>
    <col min="9992" max="9992" width="10.875" customWidth="1"/>
    <col min="9993" max="9993" width="13.25" customWidth="1"/>
    <col min="9994" max="9994" width="12" customWidth="1"/>
    <col min="9995" max="9995" width="13.25" customWidth="1"/>
    <col min="9996" max="9996" width="11" customWidth="1"/>
    <col min="9997" max="9997" width="15" customWidth="1"/>
    <col min="9998" max="9999" width="0" hidden="1" customWidth="1"/>
    <col min="10000" max="10000" width="13.125" customWidth="1"/>
    <col min="10001" max="10001" width="14.75" customWidth="1"/>
    <col min="10002" max="10002" width="21" customWidth="1"/>
    <col min="10003" max="10003" width="14.375" bestFit="1" customWidth="1"/>
    <col min="10004" max="10004" width="13" bestFit="1" customWidth="1"/>
    <col min="10005" max="10005" width="12.125" bestFit="1" customWidth="1"/>
    <col min="10006" max="10006" width="12.25" bestFit="1" customWidth="1"/>
    <col min="10241" max="10241" width="5" customWidth="1"/>
    <col min="10242" max="10242" width="12.75" customWidth="1"/>
    <col min="10243" max="10243" width="24.625" customWidth="1"/>
    <col min="10244" max="10244" width="7.375" customWidth="1"/>
    <col min="10245" max="10245" width="10.375" customWidth="1"/>
    <col min="10246" max="10246" width="10.875" customWidth="1"/>
    <col min="10247" max="10247" width="13.625" customWidth="1"/>
    <col min="10248" max="10248" width="10.875" customWidth="1"/>
    <col min="10249" max="10249" width="13.25" customWidth="1"/>
    <col min="10250" max="10250" width="12" customWidth="1"/>
    <col min="10251" max="10251" width="13.25" customWidth="1"/>
    <col min="10252" max="10252" width="11" customWidth="1"/>
    <col min="10253" max="10253" width="15" customWidth="1"/>
    <col min="10254" max="10255" width="0" hidden="1" customWidth="1"/>
    <col min="10256" max="10256" width="13.125" customWidth="1"/>
    <col min="10257" max="10257" width="14.75" customWidth="1"/>
    <col min="10258" max="10258" width="21" customWidth="1"/>
    <col min="10259" max="10259" width="14.375" bestFit="1" customWidth="1"/>
    <col min="10260" max="10260" width="13" bestFit="1" customWidth="1"/>
    <col min="10261" max="10261" width="12.125" bestFit="1" customWidth="1"/>
    <col min="10262" max="10262" width="12.25" bestFit="1" customWidth="1"/>
    <col min="10497" max="10497" width="5" customWidth="1"/>
    <col min="10498" max="10498" width="12.75" customWidth="1"/>
    <col min="10499" max="10499" width="24.625" customWidth="1"/>
    <col min="10500" max="10500" width="7.375" customWidth="1"/>
    <col min="10501" max="10501" width="10.375" customWidth="1"/>
    <col min="10502" max="10502" width="10.875" customWidth="1"/>
    <col min="10503" max="10503" width="13.625" customWidth="1"/>
    <col min="10504" max="10504" width="10.875" customWidth="1"/>
    <col min="10505" max="10505" width="13.25" customWidth="1"/>
    <col min="10506" max="10506" width="12" customWidth="1"/>
    <col min="10507" max="10507" width="13.25" customWidth="1"/>
    <col min="10508" max="10508" width="11" customWidth="1"/>
    <col min="10509" max="10509" width="15" customWidth="1"/>
    <col min="10510" max="10511" width="0" hidden="1" customWidth="1"/>
    <col min="10512" max="10512" width="13.125" customWidth="1"/>
    <col min="10513" max="10513" width="14.75" customWidth="1"/>
    <col min="10514" max="10514" width="21" customWidth="1"/>
    <col min="10515" max="10515" width="14.375" bestFit="1" customWidth="1"/>
    <col min="10516" max="10516" width="13" bestFit="1" customWidth="1"/>
    <col min="10517" max="10517" width="12.125" bestFit="1" customWidth="1"/>
    <col min="10518" max="10518" width="12.25" bestFit="1" customWidth="1"/>
    <col min="10753" max="10753" width="5" customWidth="1"/>
    <col min="10754" max="10754" width="12.75" customWidth="1"/>
    <col min="10755" max="10755" width="24.625" customWidth="1"/>
    <col min="10756" max="10756" width="7.375" customWidth="1"/>
    <col min="10757" max="10757" width="10.375" customWidth="1"/>
    <col min="10758" max="10758" width="10.875" customWidth="1"/>
    <col min="10759" max="10759" width="13.625" customWidth="1"/>
    <col min="10760" max="10760" width="10.875" customWidth="1"/>
    <col min="10761" max="10761" width="13.25" customWidth="1"/>
    <col min="10762" max="10762" width="12" customWidth="1"/>
    <col min="10763" max="10763" width="13.25" customWidth="1"/>
    <col min="10764" max="10764" width="11" customWidth="1"/>
    <col min="10765" max="10765" width="15" customWidth="1"/>
    <col min="10766" max="10767" width="0" hidden="1" customWidth="1"/>
    <col min="10768" max="10768" width="13.125" customWidth="1"/>
    <col min="10769" max="10769" width="14.75" customWidth="1"/>
    <col min="10770" max="10770" width="21" customWidth="1"/>
    <col min="10771" max="10771" width="14.375" bestFit="1" customWidth="1"/>
    <col min="10772" max="10772" width="13" bestFit="1" customWidth="1"/>
    <col min="10773" max="10773" width="12.125" bestFit="1" customWidth="1"/>
    <col min="10774" max="10774" width="12.25" bestFit="1" customWidth="1"/>
    <col min="11009" max="11009" width="5" customWidth="1"/>
    <col min="11010" max="11010" width="12.75" customWidth="1"/>
    <col min="11011" max="11011" width="24.625" customWidth="1"/>
    <col min="11012" max="11012" width="7.375" customWidth="1"/>
    <col min="11013" max="11013" width="10.375" customWidth="1"/>
    <col min="11014" max="11014" width="10.875" customWidth="1"/>
    <col min="11015" max="11015" width="13.625" customWidth="1"/>
    <col min="11016" max="11016" width="10.875" customWidth="1"/>
    <col min="11017" max="11017" width="13.25" customWidth="1"/>
    <col min="11018" max="11018" width="12" customWidth="1"/>
    <col min="11019" max="11019" width="13.25" customWidth="1"/>
    <col min="11020" max="11020" width="11" customWidth="1"/>
    <col min="11021" max="11021" width="15" customWidth="1"/>
    <col min="11022" max="11023" width="0" hidden="1" customWidth="1"/>
    <col min="11024" max="11024" width="13.125" customWidth="1"/>
    <col min="11025" max="11025" width="14.75" customWidth="1"/>
    <col min="11026" max="11026" width="21" customWidth="1"/>
    <col min="11027" max="11027" width="14.375" bestFit="1" customWidth="1"/>
    <col min="11028" max="11028" width="13" bestFit="1" customWidth="1"/>
    <col min="11029" max="11029" width="12.125" bestFit="1" customWidth="1"/>
    <col min="11030" max="11030" width="12.25" bestFit="1" customWidth="1"/>
    <col min="11265" max="11265" width="5" customWidth="1"/>
    <col min="11266" max="11266" width="12.75" customWidth="1"/>
    <col min="11267" max="11267" width="24.625" customWidth="1"/>
    <col min="11268" max="11268" width="7.375" customWidth="1"/>
    <col min="11269" max="11269" width="10.375" customWidth="1"/>
    <col min="11270" max="11270" width="10.875" customWidth="1"/>
    <col min="11271" max="11271" width="13.625" customWidth="1"/>
    <col min="11272" max="11272" width="10.875" customWidth="1"/>
    <col min="11273" max="11273" width="13.25" customWidth="1"/>
    <col min="11274" max="11274" width="12" customWidth="1"/>
    <col min="11275" max="11275" width="13.25" customWidth="1"/>
    <col min="11276" max="11276" width="11" customWidth="1"/>
    <col min="11277" max="11277" width="15" customWidth="1"/>
    <col min="11278" max="11279" width="0" hidden="1" customWidth="1"/>
    <col min="11280" max="11280" width="13.125" customWidth="1"/>
    <col min="11281" max="11281" width="14.75" customWidth="1"/>
    <col min="11282" max="11282" width="21" customWidth="1"/>
    <col min="11283" max="11283" width="14.375" bestFit="1" customWidth="1"/>
    <col min="11284" max="11284" width="13" bestFit="1" customWidth="1"/>
    <col min="11285" max="11285" width="12.125" bestFit="1" customWidth="1"/>
    <col min="11286" max="11286" width="12.25" bestFit="1" customWidth="1"/>
    <col min="11521" max="11521" width="5" customWidth="1"/>
    <col min="11522" max="11522" width="12.75" customWidth="1"/>
    <col min="11523" max="11523" width="24.625" customWidth="1"/>
    <col min="11524" max="11524" width="7.375" customWidth="1"/>
    <col min="11525" max="11525" width="10.375" customWidth="1"/>
    <col min="11526" max="11526" width="10.875" customWidth="1"/>
    <col min="11527" max="11527" width="13.625" customWidth="1"/>
    <col min="11528" max="11528" width="10.875" customWidth="1"/>
    <col min="11529" max="11529" width="13.25" customWidth="1"/>
    <col min="11530" max="11530" width="12" customWidth="1"/>
    <col min="11531" max="11531" width="13.25" customWidth="1"/>
    <col min="11532" max="11532" width="11" customWidth="1"/>
    <col min="11533" max="11533" width="15" customWidth="1"/>
    <col min="11534" max="11535" width="0" hidden="1" customWidth="1"/>
    <col min="11536" max="11536" width="13.125" customWidth="1"/>
    <col min="11537" max="11537" width="14.75" customWidth="1"/>
    <col min="11538" max="11538" width="21" customWidth="1"/>
    <col min="11539" max="11539" width="14.375" bestFit="1" customWidth="1"/>
    <col min="11540" max="11540" width="13" bestFit="1" customWidth="1"/>
    <col min="11541" max="11541" width="12.125" bestFit="1" customWidth="1"/>
    <col min="11542" max="11542" width="12.25" bestFit="1" customWidth="1"/>
    <col min="11777" max="11777" width="5" customWidth="1"/>
    <col min="11778" max="11778" width="12.75" customWidth="1"/>
    <col min="11779" max="11779" width="24.625" customWidth="1"/>
    <col min="11780" max="11780" width="7.375" customWidth="1"/>
    <col min="11781" max="11781" width="10.375" customWidth="1"/>
    <col min="11782" max="11782" width="10.875" customWidth="1"/>
    <col min="11783" max="11783" width="13.625" customWidth="1"/>
    <col min="11784" max="11784" width="10.875" customWidth="1"/>
    <col min="11785" max="11785" width="13.25" customWidth="1"/>
    <col min="11786" max="11786" width="12" customWidth="1"/>
    <col min="11787" max="11787" width="13.25" customWidth="1"/>
    <col min="11788" max="11788" width="11" customWidth="1"/>
    <col min="11789" max="11789" width="15" customWidth="1"/>
    <col min="11790" max="11791" width="0" hidden="1" customWidth="1"/>
    <col min="11792" max="11792" width="13.125" customWidth="1"/>
    <col min="11793" max="11793" width="14.75" customWidth="1"/>
    <col min="11794" max="11794" width="21" customWidth="1"/>
    <col min="11795" max="11795" width="14.375" bestFit="1" customWidth="1"/>
    <col min="11796" max="11796" width="13" bestFit="1" customWidth="1"/>
    <col min="11797" max="11797" width="12.125" bestFit="1" customWidth="1"/>
    <col min="11798" max="11798" width="12.25" bestFit="1" customWidth="1"/>
    <col min="12033" max="12033" width="5" customWidth="1"/>
    <col min="12034" max="12034" width="12.75" customWidth="1"/>
    <col min="12035" max="12035" width="24.625" customWidth="1"/>
    <col min="12036" max="12036" width="7.375" customWidth="1"/>
    <col min="12037" max="12037" width="10.375" customWidth="1"/>
    <col min="12038" max="12038" width="10.875" customWidth="1"/>
    <col min="12039" max="12039" width="13.625" customWidth="1"/>
    <col min="12040" max="12040" width="10.875" customWidth="1"/>
    <col min="12041" max="12041" width="13.25" customWidth="1"/>
    <col min="12042" max="12042" width="12" customWidth="1"/>
    <col min="12043" max="12043" width="13.25" customWidth="1"/>
    <col min="12044" max="12044" width="11" customWidth="1"/>
    <col min="12045" max="12045" width="15" customWidth="1"/>
    <col min="12046" max="12047" width="0" hidden="1" customWidth="1"/>
    <col min="12048" max="12048" width="13.125" customWidth="1"/>
    <col min="12049" max="12049" width="14.75" customWidth="1"/>
    <col min="12050" max="12050" width="21" customWidth="1"/>
    <col min="12051" max="12051" width="14.375" bestFit="1" customWidth="1"/>
    <col min="12052" max="12052" width="13" bestFit="1" customWidth="1"/>
    <col min="12053" max="12053" width="12.125" bestFit="1" customWidth="1"/>
    <col min="12054" max="12054" width="12.25" bestFit="1" customWidth="1"/>
    <col min="12289" max="12289" width="5" customWidth="1"/>
    <col min="12290" max="12290" width="12.75" customWidth="1"/>
    <col min="12291" max="12291" width="24.625" customWidth="1"/>
    <col min="12292" max="12292" width="7.375" customWidth="1"/>
    <col min="12293" max="12293" width="10.375" customWidth="1"/>
    <col min="12294" max="12294" width="10.875" customWidth="1"/>
    <col min="12295" max="12295" width="13.625" customWidth="1"/>
    <col min="12296" max="12296" width="10.875" customWidth="1"/>
    <col min="12297" max="12297" width="13.25" customWidth="1"/>
    <col min="12298" max="12298" width="12" customWidth="1"/>
    <col min="12299" max="12299" width="13.25" customWidth="1"/>
    <col min="12300" max="12300" width="11" customWidth="1"/>
    <col min="12301" max="12301" width="15" customWidth="1"/>
    <col min="12302" max="12303" width="0" hidden="1" customWidth="1"/>
    <col min="12304" max="12304" width="13.125" customWidth="1"/>
    <col min="12305" max="12305" width="14.75" customWidth="1"/>
    <col min="12306" max="12306" width="21" customWidth="1"/>
    <col min="12307" max="12307" width="14.375" bestFit="1" customWidth="1"/>
    <col min="12308" max="12308" width="13" bestFit="1" customWidth="1"/>
    <col min="12309" max="12309" width="12.125" bestFit="1" customWidth="1"/>
    <col min="12310" max="12310" width="12.25" bestFit="1" customWidth="1"/>
    <col min="12545" max="12545" width="5" customWidth="1"/>
    <col min="12546" max="12546" width="12.75" customWidth="1"/>
    <col min="12547" max="12547" width="24.625" customWidth="1"/>
    <col min="12548" max="12548" width="7.375" customWidth="1"/>
    <col min="12549" max="12549" width="10.375" customWidth="1"/>
    <col min="12550" max="12550" width="10.875" customWidth="1"/>
    <col min="12551" max="12551" width="13.625" customWidth="1"/>
    <col min="12552" max="12552" width="10.875" customWidth="1"/>
    <col min="12553" max="12553" width="13.25" customWidth="1"/>
    <col min="12554" max="12554" width="12" customWidth="1"/>
    <col min="12555" max="12555" width="13.25" customWidth="1"/>
    <col min="12556" max="12556" width="11" customWidth="1"/>
    <col min="12557" max="12557" width="15" customWidth="1"/>
    <col min="12558" max="12559" width="0" hidden="1" customWidth="1"/>
    <col min="12560" max="12560" width="13.125" customWidth="1"/>
    <col min="12561" max="12561" width="14.75" customWidth="1"/>
    <col min="12562" max="12562" width="21" customWidth="1"/>
    <col min="12563" max="12563" width="14.375" bestFit="1" customWidth="1"/>
    <col min="12564" max="12564" width="13" bestFit="1" customWidth="1"/>
    <col min="12565" max="12565" width="12.125" bestFit="1" customWidth="1"/>
    <col min="12566" max="12566" width="12.25" bestFit="1" customWidth="1"/>
    <col min="12801" max="12801" width="5" customWidth="1"/>
    <col min="12802" max="12802" width="12.75" customWidth="1"/>
    <col min="12803" max="12803" width="24.625" customWidth="1"/>
    <col min="12804" max="12804" width="7.375" customWidth="1"/>
    <col min="12805" max="12805" width="10.375" customWidth="1"/>
    <col min="12806" max="12806" width="10.875" customWidth="1"/>
    <col min="12807" max="12807" width="13.625" customWidth="1"/>
    <col min="12808" max="12808" width="10.875" customWidth="1"/>
    <col min="12809" max="12809" width="13.25" customWidth="1"/>
    <col min="12810" max="12810" width="12" customWidth="1"/>
    <col min="12811" max="12811" width="13.25" customWidth="1"/>
    <col min="12812" max="12812" width="11" customWidth="1"/>
    <col min="12813" max="12813" width="15" customWidth="1"/>
    <col min="12814" max="12815" width="0" hidden="1" customWidth="1"/>
    <col min="12816" max="12816" width="13.125" customWidth="1"/>
    <col min="12817" max="12817" width="14.75" customWidth="1"/>
    <col min="12818" max="12818" width="21" customWidth="1"/>
    <col min="12819" max="12819" width="14.375" bestFit="1" customWidth="1"/>
    <col min="12820" max="12820" width="13" bestFit="1" customWidth="1"/>
    <col min="12821" max="12821" width="12.125" bestFit="1" customWidth="1"/>
    <col min="12822" max="12822" width="12.25" bestFit="1" customWidth="1"/>
    <col min="13057" max="13057" width="5" customWidth="1"/>
    <col min="13058" max="13058" width="12.75" customWidth="1"/>
    <col min="13059" max="13059" width="24.625" customWidth="1"/>
    <col min="13060" max="13060" width="7.375" customWidth="1"/>
    <col min="13061" max="13061" width="10.375" customWidth="1"/>
    <col min="13062" max="13062" width="10.875" customWidth="1"/>
    <col min="13063" max="13063" width="13.625" customWidth="1"/>
    <col min="13064" max="13064" width="10.875" customWidth="1"/>
    <col min="13065" max="13065" width="13.25" customWidth="1"/>
    <col min="13066" max="13066" width="12" customWidth="1"/>
    <col min="13067" max="13067" width="13.25" customWidth="1"/>
    <col min="13068" max="13068" width="11" customWidth="1"/>
    <col min="13069" max="13069" width="15" customWidth="1"/>
    <col min="13070" max="13071" width="0" hidden="1" customWidth="1"/>
    <col min="13072" max="13072" width="13.125" customWidth="1"/>
    <col min="13073" max="13073" width="14.75" customWidth="1"/>
    <col min="13074" max="13074" width="21" customWidth="1"/>
    <col min="13075" max="13075" width="14.375" bestFit="1" customWidth="1"/>
    <col min="13076" max="13076" width="13" bestFit="1" customWidth="1"/>
    <col min="13077" max="13077" width="12.125" bestFit="1" customWidth="1"/>
    <col min="13078" max="13078" width="12.25" bestFit="1" customWidth="1"/>
    <col min="13313" max="13313" width="5" customWidth="1"/>
    <col min="13314" max="13314" width="12.75" customWidth="1"/>
    <col min="13315" max="13315" width="24.625" customWidth="1"/>
    <col min="13316" max="13316" width="7.375" customWidth="1"/>
    <col min="13317" max="13317" width="10.375" customWidth="1"/>
    <col min="13318" max="13318" width="10.875" customWidth="1"/>
    <col min="13319" max="13319" width="13.625" customWidth="1"/>
    <col min="13320" max="13320" width="10.875" customWidth="1"/>
    <col min="13321" max="13321" width="13.25" customWidth="1"/>
    <col min="13322" max="13322" width="12" customWidth="1"/>
    <col min="13323" max="13323" width="13.25" customWidth="1"/>
    <col min="13324" max="13324" width="11" customWidth="1"/>
    <col min="13325" max="13325" width="15" customWidth="1"/>
    <col min="13326" max="13327" width="0" hidden="1" customWidth="1"/>
    <col min="13328" max="13328" width="13.125" customWidth="1"/>
    <col min="13329" max="13329" width="14.75" customWidth="1"/>
    <col min="13330" max="13330" width="21" customWidth="1"/>
    <col min="13331" max="13331" width="14.375" bestFit="1" customWidth="1"/>
    <col min="13332" max="13332" width="13" bestFit="1" customWidth="1"/>
    <col min="13333" max="13333" width="12.125" bestFit="1" customWidth="1"/>
    <col min="13334" max="13334" width="12.25" bestFit="1" customWidth="1"/>
    <col min="13569" max="13569" width="5" customWidth="1"/>
    <col min="13570" max="13570" width="12.75" customWidth="1"/>
    <col min="13571" max="13571" width="24.625" customWidth="1"/>
    <col min="13572" max="13572" width="7.375" customWidth="1"/>
    <col min="13573" max="13573" width="10.375" customWidth="1"/>
    <col min="13574" max="13574" width="10.875" customWidth="1"/>
    <col min="13575" max="13575" width="13.625" customWidth="1"/>
    <col min="13576" max="13576" width="10.875" customWidth="1"/>
    <col min="13577" max="13577" width="13.25" customWidth="1"/>
    <col min="13578" max="13578" width="12" customWidth="1"/>
    <col min="13579" max="13579" width="13.25" customWidth="1"/>
    <col min="13580" max="13580" width="11" customWidth="1"/>
    <col min="13581" max="13581" width="15" customWidth="1"/>
    <col min="13582" max="13583" width="0" hidden="1" customWidth="1"/>
    <col min="13584" max="13584" width="13.125" customWidth="1"/>
    <col min="13585" max="13585" width="14.75" customWidth="1"/>
    <col min="13586" max="13586" width="21" customWidth="1"/>
    <col min="13587" max="13587" width="14.375" bestFit="1" customWidth="1"/>
    <col min="13588" max="13588" width="13" bestFit="1" customWidth="1"/>
    <col min="13589" max="13589" width="12.125" bestFit="1" customWidth="1"/>
    <col min="13590" max="13590" width="12.25" bestFit="1" customWidth="1"/>
    <col min="13825" max="13825" width="5" customWidth="1"/>
    <col min="13826" max="13826" width="12.75" customWidth="1"/>
    <col min="13827" max="13827" width="24.625" customWidth="1"/>
    <col min="13828" max="13828" width="7.375" customWidth="1"/>
    <col min="13829" max="13829" width="10.375" customWidth="1"/>
    <col min="13830" max="13830" width="10.875" customWidth="1"/>
    <col min="13831" max="13831" width="13.625" customWidth="1"/>
    <col min="13832" max="13832" width="10.875" customWidth="1"/>
    <col min="13833" max="13833" width="13.25" customWidth="1"/>
    <col min="13834" max="13834" width="12" customWidth="1"/>
    <col min="13835" max="13835" width="13.25" customWidth="1"/>
    <col min="13836" max="13836" width="11" customWidth="1"/>
    <col min="13837" max="13837" width="15" customWidth="1"/>
    <col min="13838" max="13839" width="0" hidden="1" customWidth="1"/>
    <col min="13840" max="13840" width="13.125" customWidth="1"/>
    <col min="13841" max="13841" width="14.75" customWidth="1"/>
    <col min="13842" max="13842" width="21" customWidth="1"/>
    <col min="13843" max="13843" width="14.375" bestFit="1" customWidth="1"/>
    <col min="13844" max="13844" width="13" bestFit="1" customWidth="1"/>
    <col min="13845" max="13845" width="12.125" bestFit="1" customWidth="1"/>
    <col min="13846" max="13846" width="12.25" bestFit="1" customWidth="1"/>
    <col min="14081" max="14081" width="5" customWidth="1"/>
    <col min="14082" max="14082" width="12.75" customWidth="1"/>
    <col min="14083" max="14083" width="24.625" customWidth="1"/>
    <col min="14084" max="14084" width="7.375" customWidth="1"/>
    <col min="14085" max="14085" width="10.375" customWidth="1"/>
    <col min="14086" max="14086" width="10.875" customWidth="1"/>
    <col min="14087" max="14087" width="13.625" customWidth="1"/>
    <col min="14088" max="14088" width="10.875" customWidth="1"/>
    <col min="14089" max="14089" width="13.25" customWidth="1"/>
    <col min="14090" max="14090" width="12" customWidth="1"/>
    <col min="14091" max="14091" width="13.25" customWidth="1"/>
    <col min="14092" max="14092" width="11" customWidth="1"/>
    <col min="14093" max="14093" width="15" customWidth="1"/>
    <col min="14094" max="14095" width="0" hidden="1" customWidth="1"/>
    <col min="14096" max="14096" width="13.125" customWidth="1"/>
    <col min="14097" max="14097" width="14.75" customWidth="1"/>
    <col min="14098" max="14098" width="21" customWidth="1"/>
    <col min="14099" max="14099" width="14.375" bestFit="1" customWidth="1"/>
    <col min="14100" max="14100" width="13" bestFit="1" customWidth="1"/>
    <col min="14101" max="14101" width="12.125" bestFit="1" customWidth="1"/>
    <col min="14102" max="14102" width="12.25" bestFit="1" customWidth="1"/>
    <col min="14337" max="14337" width="5" customWidth="1"/>
    <col min="14338" max="14338" width="12.75" customWidth="1"/>
    <col min="14339" max="14339" width="24.625" customWidth="1"/>
    <col min="14340" max="14340" width="7.375" customWidth="1"/>
    <col min="14341" max="14341" width="10.375" customWidth="1"/>
    <col min="14342" max="14342" width="10.875" customWidth="1"/>
    <col min="14343" max="14343" width="13.625" customWidth="1"/>
    <col min="14344" max="14344" width="10.875" customWidth="1"/>
    <col min="14345" max="14345" width="13.25" customWidth="1"/>
    <col min="14346" max="14346" width="12" customWidth="1"/>
    <col min="14347" max="14347" width="13.25" customWidth="1"/>
    <col min="14348" max="14348" width="11" customWidth="1"/>
    <col min="14349" max="14349" width="15" customWidth="1"/>
    <col min="14350" max="14351" width="0" hidden="1" customWidth="1"/>
    <col min="14352" max="14352" width="13.125" customWidth="1"/>
    <col min="14353" max="14353" width="14.75" customWidth="1"/>
    <col min="14354" max="14354" width="21" customWidth="1"/>
    <col min="14355" max="14355" width="14.375" bestFit="1" customWidth="1"/>
    <col min="14356" max="14356" width="13" bestFit="1" customWidth="1"/>
    <col min="14357" max="14357" width="12.125" bestFit="1" customWidth="1"/>
    <col min="14358" max="14358" width="12.25" bestFit="1" customWidth="1"/>
    <col min="14593" max="14593" width="5" customWidth="1"/>
    <col min="14594" max="14594" width="12.75" customWidth="1"/>
    <col min="14595" max="14595" width="24.625" customWidth="1"/>
    <col min="14596" max="14596" width="7.375" customWidth="1"/>
    <col min="14597" max="14597" width="10.375" customWidth="1"/>
    <col min="14598" max="14598" width="10.875" customWidth="1"/>
    <col min="14599" max="14599" width="13.625" customWidth="1"/>
    <col min="14600" max="14600" width="10.875" customWidth="1"/>
    <col min="14601" max="14601" width="13.25" customWidth="1"/>
    <col min="14602" max="14602" width="12" customWidth="1"/>
    <col min="14603" max="14603" width="13.25" customWidth="1"/>
    <col min="14604" max="14604" width="11" customWidth="1"/>
    <col min="14605" max="14605" width="15" customWidth="1"/>
    <col min="14606" max="14607" width="0" hidden="1" customWidth="1"/>
    <col min="14608" max="14608" width="13.125" customWidth="1"/>
    <col min="14609" max="14609" width="14.75" customWidth="1"/>
    <col min="14610" max="14610" width="21" customWidth="1"/>
    <col min="14611" max="14611" width="14.375" bestFit="1" customWidth="1"/>
    <col min="14612" max="14612" width="13" bestFit="1" customWidth="1"/>
    <col min="14613" max="14613" width="12.125" bestFit="1" customWidth="1"/>
    <col min="14614" max="14614" width="12.25" bestFit="1" customWidth="1"/>
    <col min="14849" max="14849" width="5" customWidth="1"/>
    <col min="14850" max="14850" width="12.75" customWidth="1"/>
    <col min="14851" max="14851" width="24.625" customWidth="1"/>
    <col min="14852" max="14852" width="7.375" customWidth="1"/>
    <col min="14853" max="14853" width="10.375" customWidth="1"/>
    <col min="14854" max="14854" width="10.875" customWidth="1"/>
    <col min="14855" max="14855" width="13.625" customWidth="1"/>
    <col min="14856" max="14856" width="10.875" customWidth="1"/>
    <col min="14857" max="14857" width="13.25" customWidth="1"/>
    <col min="14858" max="14858" width="12" customWidth="1"/>
    <col min="14859" max="14859" width="13.25" customWidth="1"/>
    <col min="14860" max="14860" width="11" customWidth="1"/>
    <col min="14861" max="14861" width="15" customWidth="1"/>
    <col min="14862" max="14863" width="0" hidden="1" customWidth="1"/>
    <col min="14864" max="14864" width="13.125" customWidth="1"/>
    <col min="14865" max="14865" width="14.75" customWidth="1"/>
    <col min="14866" max="14866" width="21" customWidth="1"/>
    <col min="14867" max="14867" width="14.375" bestFit="1" customWidth="1"/>
    <col min="14868" max="14868" width="13" bestFit="1" customWidth="1"/>
    <col min="14869" max="14869" width="12.125" bestFit="1" customWidth="1"/>
    <col min="14870" max="14870" width="12.25" bestFit="1" customWidth="1"/>
    <col min="15105" max="15105" width="5" customWidth="1"/>
    <col min="15106" max="15106" width="12.75" customWidth="1"/>
    <col min="15107" max="15107" width="24.625" customWidth="1"/>
    <col min="15108" max="15108" width="7.375" customWidth="1"/>
    <col min="15109" max="15109" width="10.375" customWidth="1"/>
    <col min="15110" max="15110" width="10.875" customWidth="1"/>
    <col min="15111" max="15111" width="13.625" customWidth="1"/>
    <col min="15112" max="15112" width="10.875" customWidth="1"/>
    <col min="15113" max="15113" width="13.25" customWidth="1"/>
    <col min="15114" max="15114" width="12" customWidth="1"/>
    <col min="15115" max="15115" width="13.25" customWidth="1"/>
    <col min="15116" max="15116" width="11" customWidth="1"/>
    <col min="15117" max="15117" width="15" customWidth="1"/>
    <col min="15118" max="15119" width="0" hidden="1" customWidth="1"/>
    <col min="15120" max="15120" width="13.125" customWidth="1"/>
    <col min="15121" max="15121" width="14.75" customWidth="1"/>
    <col min="15122" max="15122" width="21" customWidth="1"/>
    <col min="15123" max="15123" width="14.375" bestFit="1" customWidth="1"/>
    <col min="15124" max="15124" width="13" bestFit="1" customWidth="1"/>
    <col min="15125" max="15125" width="12.125" bestFit="1" customWidth="1"/>
    <col min="15126" max="15126" width="12.25" bestFit="1" customWidth="1"/>
    <col min="15361" max="15361" width="5" customWidth="1"/>
    <col min="15362" max="15362" width="12.75" customWidth="1"/>
    <col min="15363" max="15363" width="24.625" customWidth="1"/>
    <col min="15364" max="15364" width="7.375" customWidth="1"/>
    <col min="15365" max="15365" width="10.375" customWidth="1"/>
    <col min="15366" max="15366" width="10.875" customWidth="1"/>
    <col min="15367" max="15367" width="13.625" customWidth="1"/>
    <col min="15368" max="15368" width="10.875" customWidth="1"/>
    <col min="15369" max="15369" width="13.25" customWidth="1"/>
    <col min="15370" max="15370" width="12" customWidth="1"/>
    <col min="15371" max="15371" width="13.25" customWidth="1"/>
    <col min="15372" max="15372" width="11" customWidth="1"/>
    <col min="15373" max="15373" width="15" customWidth="1"/>
    <col min="15374" max="15375" width="0" hidden="1" customWidth="1"/>
    <col min="15376" max="15376" width="13.125" customWidth="1"/>
    <col min="15377" max="15377" width="14.75" customWidth="1"/>
    <col min="15378" max="15378" width="21" customWidth="1"/>
    <col min="15379" max="15379" width="14.375" bestFit="1" customWidth="1"/>
    <col min="15380" max="15380" width="13" bestFit="1" customWidth="1"/>
    <col min="15381" max="15381" width="12.125" bestFit="1" customWidth="1"/>
    <col min="15382" max="15382" width="12.25" bestFit="1" customWidth="1"/>
    <col min="15617" max="15617" width="5" customWidth="1"/>
    <col min="15618" max="15618" width="12.75" customWidth="1"/>
    <col min="15619" max="15619" width="24.625" customWidth="1"/>
    <col min="15620" max="15620" width="7.375" customWidth="1"/>
    <col min="15621" max="15621" width="10.375" customWidth="1"/>
    <col min="15622" max="15622" width="10.875" customWidth="1"/>
    <col min="15623" max="15623" width="13.625" customWidth="1"/>
    <col min="15624" max="15624" width="10.875" customWidth="1"/>
    <col min="15625" max="15625" width="13.25" customWidth="1"/>
    <col min="15626" max="15626" width="12" customWidth="1"/>
    <col min="15627" max="15627" width="13.25" customWidth="1"/>
    <col min="15628" max="15628" width="11" customWidth="1"/>
    <col min="15629" max="15629" width="15" customWidth="1"/>
    <col min="15630" max="15631" width="0" hidden="1" customWidth="1"/>
    <col min="15632" max="15632" width="13.125" customWidth="1"/>
    <col min="15633" max="15633" width="14.75" customWidth="1"/>
    <col min="15634" max="15634" width="21" customWidth="1"/>
    <col min="15635" max="15635" width="14.375" bestFit="1" customWidth="1"/>
    <col min="15636" max="15636" width="13" bestFit="1" customWidth="1"/>
    <col min="15637" max="15637" width="12.125" bestFit="1" customWidth="1"/>
    <col min="15638" max="15638" width="12.25" bestFit="1" customWidth="1"/>
    <col min="15873" max="15873" width="5" customWidth="1"/>
    <col min="15874" max="15874" width="12.75" customWidth="1"/>
    <col min="15875" max="15875" width="24.625" customWidth="1"/>
    <col min="15876" max="15876" width="7.375" customWidth="1"/>
    <col min="15877" max="15877" width="10.375" customWidth="1"/>
    <col min="15878" max="15878" width="10.875" customWidth="1"/>
    <col min="15879" max="15879" width="13.625" customWidth="1"/>
    <col min="15880" max="15880" width="10.875" customWidth="1"/>
    <col min="15881" max="15881" width="13.25" customWidth="1"/>
    <col min="15882" max="15882" width="12" customWidth="1"/>
    <col min="15883" max="15883" width="13.25" customWidth="1"/>
    <col min="15884" max="15884" width="11" customWidth="1"/>
    <col min="15885" max="15885" width="15" customWidth="1"/>
    <col min="15886" max="15887" width="0" hidden="1" customWidth="1"/>
    <col min="15888" max="15888" width="13.125" customWidth="1"/>
    <col min="15889" max="15889" width="14.75" customWidth="1"/>
    <col min="15890" max="15890" width="21" customWidth="1"/>
    <col min="15891" max="15891" width="14.375" bestFit="1" customWidth="1"/>
    <col min="15892" max="15892" width="13" bestFit="1" customWidth="1"/>
    <col min="15893" max="15893" width="12.125" bestFit="1" customWidth="1"/>
    <col min="15894" max="15894" width="12.25" bestFit="1" customWidth="1"/>
    <col min="16129" max="16129" width="5" customWidth="1"/>
    <col min="16130" max="16130" width="12.75" customWidth="1"/>
    <col min="16131" max="16131" width="24.625" customWidth="1"/>
    <col min="16132" max="16132" width="7.375" customWidth="1"/>
    <col min="16133" max="16133" width="10.375" customWidth="1"/>
    <col min="16134" max="16134" width="10.875" customWidth="1"/>
    <col min="16135" max="16135" width="13.625" customWidth="1"/>
    <col min="16136" max="16136" width="10.875" customWidth="1"/>
    <col min="16137" max="16137" width="13.25" customWidth="1"/>
    <col min="16138" max="16138" width="12" customWidth="1"/>
    <col min="16139" max="16139" width="13.25" customWidth="1"/>
    <col min="16140" max="16140" width="11" customWidth="1"/>
    <col min="16141" max="16141" width="15" customWidth="1"/>
    <col min="16142" max="16143" width="0" hidden="1" customWidth="1"/>
    <col min="16144" max="16144" width="13.125" customWidth="1"/>
    <col min="16145" max="16145" width="14.75" customWidth="1"/>
    <col min="16146" max="16146" width="21" customWidth="1"/>
    <col min="16147" max="16147" width="14.375" bestFit="1" customWidth="1"/>
    <col min="16148" max="16148" width="13" bestFit="1" customWidth="1"/>
    <col min="16149" max="16149" width="12.125" bestFit="1" customWidth="1"/>
    <col min="16150" max="16150" width="12.25" bestFit="1" customWidth="1"/>
  </cols>
  <sheetData>
    <row r="1" spans="1:22" ht="20.25">
      <c r="A1" s="48" t="s">
        <v>56</v>
      </c>
      <c r="B1" s="48"/>
      <c r="C1" s="48"/>
      <c r="D1" s="48"/>
      <c r="E1" s="48"/>
      <c r="F1" s="48"/>
      <c r="G1" s="48"/>
      <c r="H1" s="48"/>
      <c r="I1" s="48"/>
      <c r="J1" s="48"/>
      <c r="K1" s="48"/>
      <c r="L1" s="48"/>
      <c r="M1" s="48"/>
      <c r="N1" s="48"/>
      <c r="O1" s="48"/>
      <c r="P1" s="48"/>
      <c r="Q1" s="48"/>
      <c r="R1" s="48"/>
    </row>
    <row r="2" spans="1:22" ht="15.75">
      <c r="A2" s="46" t="s">
        <v>58</v>
      </c>
      <c r="B2" s="46"/>
      <c r="C2" s="46"/>
      <c r="D2" s="46"/>
      <c r="E2" s="46"/>
      <c r="F2" s="46"/>
      <c r="G2" s="46"/>
      <c r="H2" s="46"/>
      <c r="I2" s="46"/>
      <c r="J2" s="46"/>
      <c r="K2" s="46"/>
      <c r="L2" s="46"/>
      <c r="M2" s="46"/>
      <c r="N2" s="46"/>
      <c r="O2" s="46"/>
      <c r="P2" s="46"/>
      <c r="Q2" s="46"/>
      <c r="R2" s="46"/>
    </row>
    <row r="3" spans="1:22" ht="18.75">
      <c r="B3" s="39"/>
      <c r="D3" s="40"/>
      <c r="E3" s="40"/>
      <c r="F3" s="40"/>
      <c r="G3" s="40"/>
      <c r="H3" s="40"/>
      <c r="K3" s="42"/>
      <c r="L3" s="42"/>
      <c r="M3" s="42"/>
      <c r="N3" s="42"/>
      <c r="O3" s="42"/>
      <c r="P3" s="42"/>
      <c r="Q3" s="42"/>
      <c r="R3" s="43" t="s">
        <v>0</v>
      </c>
    </row>
    <row r="4" spans="1:22" s="2" customFormat="1" ht="49.5" customHeight="1">
      <c r="A4" s="45" t="s">
        <v>1</v>
      </c>
      <c r="B4" s="45" t="s">
        <v>2</v>
      </c>
      <c r="C4" s="45" t="s">
        <v>31</v>
      </c>
      <c r="D4" s="45" t="s">
        <v>3</v>
      </c>
      <c r="E4" s="45" t="s">
        <v>50</v>
      </c>
      <c r="F4" s="45" t="s">
        <v>40</v>
      </c>
      <c r="G4" s="45"/>
      <c r="H4" s="45" t="s">
        <v>4</v>
      </c>
      <c r="I4" s="45"/>
      <c r="J4" s="45" t="s">
        <v>32</v>
      </c>
      <c r="K4" s="45"/>
      <c r="L4" s="45" t="s">
        <v>5</v>
      </c>
      <c r="M4" s="45"/>
      <c r="N4" s="47" t="s">
        <v>6</v>
      </c>
      <c r="O4" s="47" t="s">
        <v>7</v>
      </c>
      <c r="P4" s="45" t="s">
        <v>8</v>
      </c>
      <c r="Q4" s="45"/>
      <c r="R4" s="31" t="s">
        <v>9</v>
      </c>
      <c r="S4" s="1"/>
    </row>
    <row r="5" spans="1:22" s="2" customFormat="1" ht="105" customHeight="1">
      <c r="A5" s="45"/>
      <c r="B5" s="45"/>
      <c r="C5" s="45"/>
      <c r="D5" s="45"/>
      <c r="E5" s="45"/>
      <c r="F5" s="31" t="s">
        <v>40</v>
      </c>
      <c r="G5" s="31" t="s">
        <v>51</v>
      </c>
      <c r="H5" s="31" t="s">
        <v>10</v>
      </c>
      <c r="I5" s="11" t="s">
        <v>11</v>
      </c>
      <c r="J5" s="31" t="s">
        <v>27</v>
      </c>
      <c r="K5" s="11" t="s">
        <v>12</v>
      </c>
      <c r="L5" s="31" t="s">
        <v>33</v>
      </c>
      <c r="M5" s="11" t="s">
        <v>12</v>
      </c>
      <c r="N5" s="47"/>
      <c r="O5" s="47"/>
      <c r="P5" s="31" t="s">
        <v>13</v>
      </c>
      <c r="Q5" s="11" t="s">
        <v>57</v>
      </c>
      <c r="R5" s="31"/>
      <c r="S5" s="1"/>
    </row>
    <row r="6" spans="1:22" s="2" customFormat="1" ht="45" customHeight="1">
      <c r="A6" s="31" t="s">
        <v>14</v>
      </c>
      <c r="B6" s="31" t="s">
        <v>15</v>
      </c>
      <c r="C6" s="31" t="s">
        <v>16</v>
      </c>
      <c r="D6" s="31">
        <v>1</v>
      </c>
      <c r="E6" s="31">
        <v>2</v>
      </c>
      <c r="F6" s="31">
        <v>3</v>
      </c>
      <c r="G6" s="31" t="s">
        <v>17</v>
      </c>
      <c r="H6" s="31">
        <v>5</v>
      </c>
      <c r="I6" s="11" t="s">
        <v>18</v>
      </c>
      <c r="J6" s="31">
        <v>7</v>
      </c>
      <c r="K6" s="11" t="s">
        <v>19</v>
      </c>
      <c r="L6" s="31">
        <v>9</v>
      </c>
      <c r="M6" s="11" t="s">
        <v>20</v>
      </c>
      <c r="N6" s="11" t="s">
        <v>21</v>
      </c>
      <c r="O6" s="11" t="s">
        <v>22</v>
      </c>
      <c r="P6" s="31" t="s">
        <v>52</v>
      </c>
      <c r="Q6" s="11" t="s">
        <v>23</v>
      </c>
      <c r="R6" s="31"/>
      <c r="S6" s="1"/>
    </row>
    <row r="7" spans="1:22" ht="61.5" customHeight="1">
      <c r="A7" s="31">
        <v>1</v>
      </c>
      <c r="B7" s="31" t="s">
        <v>41</v>
      </c>
      <c r="C7" s="44" t="s">
        <v>42</v>
      </c>
      <c r="D7" s="44"/>
      <c r="E7" s="44"/>
      <c r="F7" s="44"/>
      <c r="G7" s="44"/>
      <c r="H7" s="44"/>
      <c r="I7" s="44"/>
      <c r="J7" s="44"/>
      <c r="K7" s="44"/>
      <c r="L7" s="44"/>
      <c r="M7" s="44"/>
      <c r="N7" s="44"/>
      <c r="O7" s="44"/>
      <c r="P7" s="44"/>
      <c r="Q7" s="44"/>
      <c r="R7" s="44"/>
      <c r="T7" s="3"/>
      <c r="U7" s="3"/>
    </row>
    <row r="8" spans="1:22" s="5" customFormat="1" ht="58.5" customHeight="1">
      <c r="A8" s="13"/>
      <c r="B8" s="22" t="s">
        <v>24</v>
      </c>
      <c r="C8" s="21" t="s">
        <v>34</v>
      </c>
      <c r="D8" s="23">
        <v>8</v>
      </c>
      <c r="E8" s="24">
        <f>2.8*2.5</f>
        <v>7</v>
      </c>
      <c r="F8" s="25">
        <v>55</v>
      </c>
      <c r="G8" s="26">
        <f>D8*F8</f>
        <v>440</v>
      </c>
      <c r="H8" s="26">
        <v>51.1</v>
      </c>
      <c r="I8" s="27">
        <f>D8*H8</f>
        <v>408.8</v>
      </c>
      <c r="J8" s="26">
        <f>0.066*7*10*12</f>
        <v>55.44</v>
      </c>
      <c r="K8" s="27">
        <f>D8*J8</f>
        <v>443.52</v>
      </c>
      <c r="L8" s="26">
        <f>0.036*7*12*10</f>
        <v>30.240000000000002</v>
      </c>
      <c r="M8" s="27">
        <f>D8*L8</f>
        <v>241.92000000000002</v>
      </c>
      <c r="N8" s="27">
        <f>G8*(POWER(1.0354,10))</f>
        <v>623.06632996825147</v>
      </c>
      <c r="O8" s="27">
        <f>M8*(1+0.7)/10</f>
        <v>41.126400000000004</v>
      </c>
      <c r="P8" s="28">
        <f>(J8+L8)/2*115%</f>
        <v>49.265999999999998</v>
      </c>
      <c r="Q8" s="29">
        <f>P8*D8</f>
        <v>394.12799999999999</v>
      </c>
      <c r="R8" s="30"/>
      <c r="S8" s="16"/>
    </row>
    <row r="9" spans="1:22" s="5" customFormat="1" ht="42" customHeight="1">
      <c r="A9" s="13">
        <v>2</v>
      </c>
      <c r="B9" s="31" t="s">
        <v>44</v>
      </c>
      <c r="C9" s="44" t="s">
        <v>43</v>
      </c>
      <c r="D9" s="44"/>
      <c r="E9" s="44"/>
      <c r="F9" s="44"/>
      <c r="G9" s="44"/>
      <c r="H9" s="44"/>
      <c r="I9" s="44"/>
      <c r="J9" s="44"/>
      <c r="K9" s="44"/>
      <c r="L9" s="44"/>
      <c r="M9" s="44"/>
      <c r="N9" s="44"/>
      <c r="O9" s="44"/>
      <c r="P9" s="44"/>
      <c r="Q9" s="44"/>
      <c r="R9" s="44"/>
      <c r="S9" s="16"/>
    </row>
    <row r="10" spans="1:22" s="2" customFormat="1" ht="63" customHeight="1">
      <c r="A10" s="13" t="s">
        <v>45</v>
      </c>
      <c r="B10" s="32" t="s">
        <v>28</v>
      </c>
      <c r="C10" s="21" t="s">
        <v>35</v>
      </c>
      <c r="D10" s="13">
        <v>7</v>
      </c>
      <c r="E10" s="35">
        <v>7</v>
      </c>
      <c r="F10" s="19">
        <v>50</v>
      </c>
      <c r="G10" s="12">
        <f t="shared" ref="G10:G14" si="0">D10*F10</f>
        <v>350</v>
      </c>
      <c r="H10" s="12">
        <v>45.5</v>
      </c>
      <c r="I10" s="33">
        <f>D10*H10</f>
        <v>318.5</v>
      </c>
      <c r="J10" s="12">
        <f>0.055*7*12*10</f>
        <v>46.2</v>
      </c>
      <c r="K10" s="33">
        <f>D10*J10</f>
        <v>323.40000000000003</v>
      </c>
      <c r="L10" s="12">
        <f>0.036*7*12*10</f>
        <v>30.240000000000002</v>
      </c>
      <c r="M10" s="33">
        <f>D10*L10</f>
        <v>211.68</v>
      </c>
      <c r="N10" s="33">
        <f>G10*(POWER(1.0354,10))</f>
        <v>495.62094429292728</v>
      </c>
      <c r="O10" s="33">
        <f>M10*(1+0.7)/10</f>
        <v>35.985599999999998</v>
      </c>
      <c r="P10" s="28">
        <f>(J10+L10)/2*115%</f>
        <v>43.952999999999996</v>
      </c>
      <c r="Q10" s="29">
        <f t="shared" ref="Q10:Q12" si="1">P10*D10</f>
        <v>307.67099999999999</v>
      </c>
      <c r="R10" s="7"/>
      <c r="S10" s="38"/>
    </row>
    <row r="11" spans="1:22" s="2" customFormat="1" ht="28.5" customHeight="1">
      <c r="A11" s="13" t="s">
        <v>46</v>
      </c>
      <c r="B11" s="32" t="s">
        <v>29</v>
      </c>
      <c r="C11" s="21" t="s">
        <v>47</v>
      </c>
      <c r="D11" s="13">
        <v>6</v>
      </c>
      <c r="E11" s="35">
        <v>6.16</v>
      </c>
      <c r="F11" s="19">
        <v>40</v>
      </c>
      <c r="G11" s="12">
        <f t="shared" si="0"/>
        <v>240</v>
      </c>
      <c r="H11" s="34">
        <v>40.04</v>
      </c>
      <c r="I11" s="33">
        <f>D11*H11</f>
        <v>240.24</v>
      </c>
      <c r="J11" s="12">
        <f>0.05*6.16*12*10</f>
        <v>36.960000000000008</v>
      </c>
      <c r="K11" s="33">
        <f>D11*J11</f>
        <v>221.76000000000005</v>
      </c>
      <c r="L11" s="12">
        <f>0.036*6.16*12*10</f>
        <v>26.6112</v>
      </c>
      <c r="M11" s="33">
        <f>D11*L11</f>
        <v>159.66720000000001</v>
      </c>
      <c r="N11" s="33"/>
      <c r="O11" s="33"/>
      <c r="P11" s="28">
        <f>(J11+L11)/2*115%</f>
        <v>36.553440000000002</v>
      </c>
      <c r="Q11" s="29">
        <f t="shared" si="1"/>
        <v>219.32064000000003</v>
      </c>
      <c r="R11" s="7"/>
      <c r="S11" s="37"/>
    </row>
    <row r="12" spans="1:22" s="2" customFormat="1" ht="57" customHeight="1">
      <c r="A12" s="13" t="s">
        <v>48</v>
      </c>
      <c r="B12" s="32" t="s">
        <v>30</v>
      </c>
      <c r="C12" s="21" t="s">
        <v>49</v>
      </c>
      <c r="D12" s="13">
        <v>6</v>
      </c>
      <c r="E12" s="35">
        <f>2*2.2</f>
        <v>4.4000000000000004</v>
      </c>
      <c r="F12" s="19">
        <v>40</v>
      </c>
      <c r="G12" s="12">
        <f t="shared" si="0"/>
        <v>240</v>
      </c>
      <c r="H12" s="12">
        <v>20.8</v>
      </c>
      <c r="I12" s="33">
        <f>D12*H12</f>
        <v>124.80000000000001</v>
      </c>
      <c r="J12" s="12">
        <f>0.05*4.4*12*10</f>
        <v>26.400000000000006</v>
      </c>
      <c r="K12" s="33">
        <f>D12*J12</f>
        <v>158.40000000000003</v>
      </c>
      <c r="L12" s="12">
        <f>0.036*4.4*12*10</f>
        <v>19.008000000000003</v>
      </c>
      <c r="M12" s="33">
        <f>D12*L12</f>
        <v>114.04800000000002</v>
      </c>
      <c r="N12" s="33"/>
      <c r="O12" s="33"/>
      <c r="P12" s="28">
        <f>(J12+L12)/2*115%</f>
        <v>26.109600000000004</v>
      </c>
      <c r="Q12" s="29">
        <f t="shared" si="1"/>
        <v>156.65760000000003</v>
      </c>
      <c r="R12" s="7"/>
      <c r="S12" s="4"/>
    </row>
    <row r="13" spans="1:22" s="2" customFormat="1" ht="38.25" customHeight="1">
      <c r="A13" s="13">
        <v>3</v>
      </c>
      <c r="B13" s="32" t="s">
        <v>25</v>
      </c>
      <c r="C13" s="44" t="s">
        <v>54</v>
      </c>
      <c r="D13" s="44"/>
      <c r="E13" s="44"/>
      <c r="F13" s="44"/>
      <c r="G13" s="44"/>
      <c r="H13" s="44"/>
      <c r="I13" s="44"/>
      <c r="J13" s="44"/>
      <c r="K13" s="44"/>
      <c r="L13" s="44"/>
      <c r="M13" s="44"/>
      <c r="N13" s="44"/>
      <c r="O13" s="44"/>
      <c r="P13" s="44"/>
      <c r="Q13" s="44"/>
      <c r="R13" s="44"/>
      <c r="S13" s="4"/>
    </row>
    <row r="14" spans="1:22" s="2" customFormat="1" ht="107.25" customHeight="1">
      <c r="A14" s="13" t="s">
        <v>53</v>
      </c>
      <c r="B14" s="32" t="s">
        <v>38</v>
      </c>
      <c r="C14" s="21" t="s">
        <v>36</v>
      </c>
      <c r="D14" s="13">
        <v>13</v>
      </c>
      <c r="E14" s="35">
        <f>2.8*2.5</f>
        <v>7</v>
      </c>
      <c r="F14" s="19">
        <v>50</v>
      </c>
      <c r="G14" s="12">
        <f t="shared" si="0"/>
        <v>650</v>
      </c>
      <c r="H14" s="12">
        <v>38.5</v>
      </c>
      <c r="I14" s="33">
        <f>D14*H14</f>
        <v>500.5</v>
      </c>
      <c r="J14" s="12">
        <f>0.045*7*12*10</f>
        <v>37.800000000000004</v>
      </c>
      <c r="K14" s="33">
        <f>D14*J14</f>
        <v>491.40000000000003</v>
      </c>
      <c r="L14" s="12">
        <f>0.036*7*12*10</f>
        <v>30.240000000000002</v>
      </c>
      <c r="M14" s="33">
        <f>D14*L14</f>
        <v>393.12</v>
      </c>
      <c r="N14" s="33"/>
      <c r="O14" s="33"/>
      <c r="P14" s="28">
        <f>(J14+L14)/2*115%</f>
        <v>39.122999999999998</v>
      </c>
      <c r="Q14" s="29">
        <f>P14*D14</f>
        <v>508.59899999999999</v>
      </c>
      <c r="R14" s="7"/>
      <c r="S14" s="4"/>
    </row>
    <row r="15" spans="1:22" ht="33" customHeight="1">
      <c r="A15" s="13" t="s">
        <v>55</v>
      </c>
      <c r="B15" s="32" t="s">
        <v>39</v>
      </c>
      <c r="C15" s="21" t="s">
        <v>37</v>
      </c>
      <c r="D15" s="13">
        <v>2</v>
      </c>
      <c r="E15" s="35">
        <f>2.8*1.6</f>
        <v>4.4799999999999995</v>
      </c>
      <c r="F15" s="19">
        <v>40</v>
      </c>
      <c r="G15" s="12">
        <f>D15*F15</f>
        <v>80</v>
      </c>
      <c r="H15" s="12">
        <v>24.64</v>
      </c>
      <c r="I15" s="33">
        <f>D15*H15</f>
        <v>49.28</v>
      </c>
      <c r="J15" s="26">
        <f>0.045*4.48*10*12</f>
        <v>24.192</v>
      </c>
      <c r="K15" s="33">
        <f>D15*J15</f>
        <v>48.384</v>
      </c>
      <c r="L15" s="12">
        <f>0.036*4.48*10*12</f>
        <v>19.3536</v>
      </c>
      <c r="M15" s="33">
        <f t="shared" ref="M15" si="2">D15*L15</f>
        <v>38.7072</v>
      </c>
      <c r="N15" s="33">
        <f>G15*(POWER(1.0354,10))</f>
        <v>113.28478726695481</v>
      </c>
      <c r="O15" s="33">
        <f>M15*(1+0.7)/10</f>
        <v>6.5802239999999994</v>
      </c>
      <c r="P15" s="28">
        <f>(J15+L15)/2*115%</f>
        <v>25.038719999999998</v>
      </c>
      <c r="Q15" s="36">
        <f>P15*D15</f>
        <v>50.077439999999996</v>
      </c>
      <c r="R15" s="7"/>
      <c r="S15" s="6"/>
      <c r="T15" s="2"/>
      <c r="V15" s="8"/>
    </row>
    <row r="16" spans="1:22" s="2" customFormat="1" ht="33" customHeight="1">
      <c r="A16" s="13"/>
      <c r="B16" s="45" t="s">
        <v>26</v>
      </c>
      <c r="C16" s="45"/>
      <c r="D16" s="18">
        <f>D8+D10+D11+D12+D14+D15</f>
        <v>42</v>
      </c>
      <c r="E16" s="14">
        <f t="shared" ref="E16:Q16" si="3">E8+E10+E11+E12+E14+E15</f>
        <v>36.04</v>
      </c>
      <c r="F16" s="14">
        <f t="shared" si="3"/>
        <v>275</v>
      </c>
      <c r="G16" s="14">
        <f t="shared" si="3"/>
        <v>2000</v>
      </c>
      <c r="H16" s="14">
        <f t="shared" si="3"/>
        <v>220.57999999999998</v>
      </c>
      <c r="I16" s="14">
        <f t="shared" si="3"/>
        <v>1642.12</v>
      </c>
      <c r="J16" s="14">
        <f t="shared" si="3"/>
        <v>226.99200000000005</v>
      </c>
      <c r="K16" s="14">
        <f t="shared" si="3"/>
        <v>1686.8640000000003</v>
      </c>
      <c r="L16" s="14">
        <f t="shared" si="3"/>
        <v>155.69280000000001</v>
      </c>
      <c r="M16" s="14">
        <f t="shared" si="3"/>
        <v>1159.1424</v>
      </c>
      <c r="N16" s="14">
        <f t="shared" si="3"/>
        <v>1231.9720615281335</v>
      </c>
      <c r="O16" s="14">
        <f t="shared" si="3"/>
        <v>83.692223999999996</v>
      </c>
      <c r="P16" s="14">
        <f t="shared" si="3"/>
        <v>220.04375999999996</v>
      </c>
      <c r="Q16" s="14">
        <f t="shared" si="3"/>
        <v>1636.4536800000001</v>
      </c>
      <c r="R16" s="15"/>
      <c r="S16" s="9"/>
      <c r="T16" s="10"/>
    </row>
  </sheetData>
  <mergeCells count="18">
    <mergeCell ref="A1:R1"/>
    <mergeCell ref="A4:A5"/>
    <mergeCell ref="B4:B5"/>
    <mergeCell ref="C4:C5"/>
    <mergeCell ref="D4:D5"/>
    <mergeCell ref="E4:E5"/>
    <mergeCell ref="F4:G4"/>
    <mergeCell ref="H4:I4"/>
    <mergeCell ref="C9:R9"/>
    <mergeCell ref="C13:R13"/>
    <mergeCell ref="B16:C16"/>
    <mergeCell ref="A2:R2"/>
    <mergeCell ref="J4:K4"/>
    <mergeCell ref="L4:M4"/>
    <mergeCell ref="N4:N5"/>
    <mergeCell ref="O4:O5"/>
    <mergeCell ref="P4:Q4"/>
    <mergeCell ref="C7:R7"/>
  </mergeCells>
  <pageMargins left="0.27559055118110237" right="0.23622047244094491" top="0.35433070866141736" bottom="0.19685039370078741" header="0.27559055118110237"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QĐ</vt:lpstr>
      <vt:lpstr>Sheet2</vt:lpstr>
      <vt:lpstr>Sheet3</vt:lpstr>
      <vt:lpstr>QĐ!Print_Titles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MyPC</cp:lastModifiedBy>
  <cp:lastPrinted>2023-08-21T03:11:09Z</cp:lastPrinted>
  <dcterms:created xsi:type="dcterms:W3CDTF">2020-11-09T03:56:08Z</dcterms:created>
  <dcterms:modified xsi:type="dcterms:W3CDTF">2023-08-21T03:55:31Z</dcterms:modified>
</cp:coreProperties>
</file>